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Operacoes\"/>
    </mc:Choice>
  </mc:AlternateContent>
  <bookViews>
    <workbookView xWindow="600" yWindow="288" windowWidth="11100" windowHeight="6852"/>
  </bookViews>
  <sheets>
    <sheet name="Acolhimento" sheetId="2" r:id="rId1"/>
    <sheet name="Dados e resultados" sheetId="1" r:id="rId2"/>
  </sheets>
  <calcPr calcId="152511"/>
</workbook>
</file>

<file path=xl/calcChain.xml><?xml version="1.0" encoding="utf-8"?>
<calcChain xmlns="http://schemas.openxmlformats.org/spreadsheetml/2006/main">
  <c r="J19" i="1" l="1"/>
  <c r="H8" i="1"/>
  <c r="Q8" i="1" s="1"/>
  <c r="I8" i="1"/>
  <c r="K8" i="1" s="1"/>
  <c r="J9" i="1" s="1"/>
  <c r="H9" i="1"/>
  <c r="Q9" i="1" s="1"/>
  <c r="I9" i="1"/>
  <c r="H10" i="1"/>
  <c r="Q10" i="1" s="1"/>
  <c r="I10" i="1"/>
  <c r="H11" i="1"/>
  <c r="Q11" i="1" s="1"/>
  <c r="I11" i="1"/>
  <c r="H12" i="1"/>
  <c r="Q12" i="1" s="1"/>
  <c r="I12" i="1"/>
  <c r="H13" i="1"/>
  <c r="Q13" i="1" s="1"/>
  <c r="I13" i="1"/>
  <c r="H14" i="1"/>
  <c r="Q14" i="1" s="1"/>
  <c r="I14" i="1"/>
  <c r="H15" i="1"/>
  <c r="Q15" i="1" s="1"/>
  <c r="I15" i="1"/>
  <c r="H16" i="1"/>
  <c r="Q16" i="1" s="1"/>
  <c r="I16" i="1"/>
  <c r="H17" i="1"/>
  <c r="Q17" i="1" s="1"/>
  <c r="I17" i="1"/>
  <c r="H18" i="1"/>
  <c r="Q18" i="1" s="1"/>
  <c r="I18" i="1"/>
  <c r="H19" i="1"/>
  <c r="Q19" i="1" s="1"/>
  <c r="I19" i="1"/>
  <c r="K19" i="1" s="1"/>
  <c r="J20" i="1" s="1"/>
  <c r="H21" i="1"/>
  <c r="Q21" i="1" s="1"/>
  <c r="I21" i="1"/>
  <c r="H22" i="1"/>
  <c r="Q22" i="1" s="1"/>
  <c r="I22" i="1"/>
  <c r="H23" i="1"/>
  <c r="Q23" i="1" s="1"/>
  <c r="I23" i="1"/>
  <c r="H24" i="1"/>
  <c r="Q24" i="1" s="1"/>
  <c r="I24" i="1"/>
  <c r="H25" i="1"/>
  <c r="Q25" i="1" s="1"/>
  <c r="I25" i="1"/>
  <c r="H26" i="1"/>
  <c r="Q26" i="1" s="1"/>
  <c r="I26" i="1"/>
  <c r="H27" i="1"/>
  <c r="Q27" i="1" s="1"/>
  <c r="I27" i="1"/>
  <c r="N28" i="1"/>
  <c r="H20" i="1"/>
  <c r="Q20" i="1" s="1"/>
  <c r="I20" i="1"/>
  <c r="K9" i="1" l="1"/>
  <c r="J10" i="1" s="1"/>
  <c r="K10" i="1" s="1"/>
  <c r="J11" i="1"/>
  <c r="K11" i="1" s="1"/>
  <c r="J12" i="1" s="1"/>
  <c r="K12" i="1" s="1"/>
  <c r="J21" i="1"/>
  <c r="K21" i="1" s="1"/>
  <c r="J22" i="1" s="1"/>
  <c r="K22" i="1" s="1"/>
  <c r="K20" i="1"/>
  <c r="J13" i="1" l="1"/>
  <c r="J16" i="1" l="1"/>
  <c r="K16" i="1" s="1"/>
  <c r="K13" i="1"/>
  <c r="J14" i="1" l="1"/>
  <c r="K14" i="1" s="1"/>
  <c r="J15" i="1"/>
  <c r="K15" i="1" s="1"/>
  <c r="J17" i="1" l="1"/>
  <c r="K17" i="1" s="1"/>
  <c r="J18" i="1" s="1"/>
  <c r="K18" i="1" s="1"/>
  <c r="J23" i="1" s="1"/>
  <c r="K23" i="1" s="1"/>
  <c r="J24" i="1" s="1"/>
  <c r="K24" i="1" s="1"/>
  <c r="J25" i="1" s="1"/>
  <c r="K25" i="1" s="1"/>
  <c r="J26" i="1" l="1"/>
  <c r="K26" i="1" s="1"/>
  <c r="J27" i="1"/>
  <c r="L27" i="1" l="1"/>
  <c r="K27" i="1"/>
  <c r="M28" i="1" s="1"/>
  <c r="L26" i="1" l="1"/>
  <c r="M27" i="1"/>
  <c r="L25" i="1"/>
  <c r="N27" i="1"/>
  <c r="O27" i="1" s="1"/>
  <c r="L24" i="1" l="1"/>
  <c r="M25" i="1"/>
  <c r="N25" i="1"/>
  <c r="O25" i="1" s="1"/>
  <c r="N26" i="1"/>
  <c r="O26" i="1" s="1"/>
  <c r="M26" i="1"/>
  <c r="N24" i="1" l="1"/>
  <c r="O24" i="1" s="1"/>
  <c r="L23" i="1"/>
  <c r="M24" i="1"/>
  <c r="M23" i="1" l="1"/>
  <c r="L18" i="1"/>
  <c r="L22" i="1"/>
  <c r="N23" i="1"/>
  <c r="O23" i="1" s="1"/>
  <c r="N22" i="1" l="1"/>
  <c r="O22" i="1" s="1"/>
  <c r="M22" i="1"/>
  <c r="L21" i="1"/>
  <c r="L17" i="1"/>
  <c r="N18" i="1"/>
  <c r="O18" i="1" s="1"/>
  <c r="M18" i="1"/>
  <c r="L14" i="1" l="1"/>
  <c r="L16" i="1"/>
  <c r="M17" i="1"/>
  <c r="L15" i="1"/>
  <c r="N17" i="1"/>
  <c r="O17" i="1" s="1"/>
  <c r="L20" i="1"/>
  <c r="M21" i="1"/>
  <c r="N21" i="1"/>
  <c r="O21" i="1" s="1"/>
  <c r="M15" i="1" l="1"/>
  <c r="N15" i="1"/>
  <c r="O15" i="1" s="1"/>
  <c r="N20" i="1"/>
  <c r="O20" i="1" s="1"/>
  <c r="L19" i="1"/>
  <c r="M20" i="1"/>
  <c r="N16" i="1"/>
  <c r="O16" i="1" s="1"/>
  <c r="M16" i="1"/>
  <c r="L13" i="1"/>
  <c r="N14" i="1"/>
  <c r="O14" i="1" s="1"/>
  <c r="M14" i="1"/>
  <c r="L10" i="1" l="1"/>
  <c r="L12" i="1"/>
  <c r="N13" i="1"/>
  <c r="O13" i="1" s="1"/>
  <c r="M13" i="1"/>
  <c r="M19" i="1"/>
  <c r="N19" i="1"/>
  <c r="O19" i="1" s="1"/>
  <c r="N12" i="1" l="1"/>
  <c r="O12" i="1" s="1"/>
  <c r="L11" i="1"/>
  <c r="L9" i="1" s="1"/>
  <c r="M12" i="1"/>
  <c r="N10" i="1"/>
  <c r="O10" i="1" s="1"/>
  <c r="M10" i="1"/>
  <c r="L8" i="1" l="1"/>
  <c r="M9" i="1"/>
  <c r="N9" i="1"/>
  <c r="O9" i="1" s="1"/>
  <c r="M11" i="1"/>
  <c r="N11" i="1"/>
  <c r="O11" i="1" s="1"/>
  <c r="N8" i="1" l="1"/>
  <c r="O8" i="1" s="1"/>
  <c r="M8" i="1"/>
</calcChain>
</file>

<file path=xl/sharedStrings.xml><?xml version="1.0" encoding="utf-8"?>
<sst xmlns="http://schemas.openxmlformats.org/spreadsheetml/2006/main" count="68" uniqueCount="66">
  <si>
    <t>Start FS</t>
  </si>
  <si>
    <t>1 FS</t>
  </si>
  <si>
    <t>2 FS</t>
  </si>
  <si>
    <t>2 SS</t>
  </si>
  <si>
    <t>4 FS</t>
  </si>
  <si>
    <t>3,5 FS</t>
  </si>
  <si>
    <t>6 FS</t>
  </si>
  <si>
    <t>6 SS</t>
  </si>
  <si>
    <t>7,8,9 FS</t>
  </si>
  <si>
    <t>10 FS</t>
  </si>
  <si>
    <t>12 FS</t>
  </si>
  <si>
    <t>13 SS</t>
  </si>
  <si>
    <t>14 FS</t>
  </si>
  <si>
    <t>11, 15 FS</t>
  </si>
  <si>
    <t>16 FS</t>
  </si>
  <si>
    <t>17 FS</t>
  </si>
  <si>
    <t>18, 19 FS</t>
  </si>
  <si>
    <t>Actividades</t>
  </si>
  <si>
    <t>Duração optimista</t>
  </si>
  <si>
    <t>Duração + provável</t>
  </si>
  <si>
    <t>Duração pessimista</t>
  </si>
  <si>
    <t>Duração simulada</t>
  </si>
  <si>
    <t>CI</t>
  </si>
  <si>
    <t>CF</t>
  </si>
  <si>
    <t>TI</t>
  </si>
  <si>
    <t>TF</t>
  </si>
  <si>
    <t>Números aleatórios</t>
  </si>
  <si>
    <t>Abordagem:</t>
  </si>
  <si>
    <t>Simulação</t>
  </si>
  <si>
    <t>Analítica</t>
  </si>
  <si>
    <t>x</t>
  </si>
  <si>
    <t>Precedências</t>
  </si>
  <si>
    <r>
      <t>Caminho crítico?</t>
    </r>
    <r>
      <rPr>
        <b/>
        <sz val="10"/>
        <color indexed="12"/>
        <rFont val="Arial"/>
        <family val="2"/>
      </rPr>
      <t xml:space="preserve"> Sim: </t>
    </r>
    <r>
      <rPr>
        <b/>
        <sz val="10"/>
        <color indexed="10"/>
        <rFont val="Arial"/>
        <family val="2"/>
      </rPr>
      <t xml:space="preserve">1 </t>
    </r>
    <r>
      <rPr>
        <b/>
        <sz val="10"/>
        <color indexed="12"/>
        <rFont val="Arial"/>
        <family val="2"/>
      </rPr>
      <t xml:space="preserve"> Não:</t>
    </r>
    <r>
      <rPr>
        <b/>
        <sz val="10"/>
        <color indexed="10"/>
        <rFont val="Arial"/>
        <family val="2"/>
      </rPr>
      <t xml:space="preserve"> 0</t>
    </r>
  </si>
  <si>
    <t>Rui Assis</t>
  </si>
  <si>
    <t>Activ. 1</t>
  </si>
  <si>
    <t>Activ. 2</t>
  </si>
  <si>
    <t>Activ. 3</t>
  </si>
  <si>
    <t>Activ. 4</t>
  </si>
  <si>
    <t>Activ. 5</t>
  </si>
  <si>
    <t>Activ. 6</t>
  </si>
  <si>
    <t>Activ. 7</t>
  </si>
  <si>
    <t>Activ. 8</t>
  </si>
  <si>
    <t>Activ. 9</t>
  </si>
  <si>
    <t>Activ. 10</t>
  </si>
  <si>
    <t>Activ. 11</t>
  </si>
  <si>
    <t>Activ. 12</t>
  </si>
  <si>
    <t>Activ. 13</t>
  </si>
  <si>
    <t>Activ. 14</t>
  </si>
  <si>
    <t>Activ. 15</t>
  </si>
  <si>
    <t>Activ. 16</t>
  </si>
  <si>
    <t>Activ. 17</t>
  </si>
  <si>
    <t>Activ. 18</t>
  </si>
  <si>
    <t>Activ. 19</t>
  </si>
  <si>
    <t>Activ. 20</t>
  </si>
  <si>
    <t>Folga total</t>
  </si>
  <si>
    <t xml:space="preserve">Durações simuladas </t>
  </si>
  <si>
    <t>http://www.rassis.com</t>
  </si>
  <si>
    <t>Início FS</t>
  </si>
  <si>
    <t>Início (I)</t>
  </si>
  <si>
    <t>Fim (F)</t>
  </si>
  <si>
    <r>
      <t xml:space="preserve">FS - </t>
    </r>
    <r>
      <rPr>
        <i/>
        <sz val="10"/>
        <rFont val="Arial"/>
        <family val="2"/>
      </rPr>
      <t>Finish to Start</t>
    </r>
    <r>
      <rPr>
        <sz val="10"/>
        <rFont val="Arial"/>
        <family val="2"/>
      </rPr>
      <t xml:space="preserve">; SS - </t>
    </r>
    <r>
      <rPr>
        <i/>
        <sz val="10"/>
        <rFont val="Arial"/>
        <family val="2"/>
      </rPr>
      <t>Start to Start</t>
    </r>
  </si>
  <si>
    <t>Programação de Projectos</t>
  </si>
  <si>
    <t xml:space="preserve">Células a azul para dados, verde claro para cálculos intermédios e amarelo para resultados </t>
  </si>
  <si>
    <r>
      <t xml:space="preserve">Programação de um projecto com relações FS e SS e </t>
    </r>
    <r>
      <rPr>
        <b/>
        <i/>
        <sz val="14"/>
        <color indexed="12"/>
        <rFont val="Times New Roman"/>
        <family val="1"/>
      </rPr>
      <t>leads</t>
    </r>
    <r>
      <rPr>
        <b/>
        <sz val="14"/>
        <color indexed="12"/>
        <rFont val="Times New Roman"/>
        <family val="1"/>
      </rPr>
      <t xml:space="preserve"> e </t>
    </r>
    <r>
      <rPr>
        <b/>
        <i/>
        <sz val="14"/>
        <color indexed="12"/>
        <rFont val="Times New Roman"/>
        <family val="1"/>
      </rPr>
      <t>lags</t>
    </r>
    <r>
      <rPr>
        <b/>
        <sz val="14"/>
        <color indexed="12"/>
        <rFont val="Times New Roman"/>
        <family val="1"/>
      </rPr>
      <t xml:space="preserve"> através de simulação</t>
    </r>
  </si>
  <si>
    <t>Lead Lag</t>
  </si>
  <si>
    <t>rassis46@gmail.com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</si>
</sst>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27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i/>
      <sz val="20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b/>
      <u/>
      <sz val="10"/>
      <color indexed="10"/>
      <name val="Arial"/>
      <family val="2"/>
    </font>
    <font>
      <u/>
      <sz val="12.5"/>
      <color indexed="12"/>
      <name val="Courier"/>
      <family val="3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b/>
      <sz val="18"/>
      <name val="Arial"/>
      <family val="2"/>
    </font>
    <font>
      <b/>
      <sz val="14"/>
      <color indexed="9"/>
      <name val="Times New Roman"/>
      <family val="1"/>
    </font>
    <font>
      <sz val="10"/>
      <color indexed="10"/>
      <name val="Arial"/>
      <family val="2"/>
    </font>
    <font>
      <b/>
      <sz val="10"/>
      <name val="Symbol"/>
      <family val="1"/>
      <charset val="2"/>
    </font>
    <font>
      <i/>
      <sz val="8"/>
      <name val="Arial"/>
      <family val="2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u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5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wrapText="1"/>
    </xf>
    <xf numFmtId="164" fontId="0" fillId="4" borderId="0" xfId="0" applyNumberFormat="1" applyFill="1" applyBorder="1"/>
    <xf numFmtId="1" fontId="0" fillId="4" borderId="0" xfId="0" applyNumberForma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4" borderId="5" xfId="0" applyNumberFormat="1" applyFill="1" applyBorder="1"/>
    <xf numFmtId="0" fontId="7" fillId="5" borderId="6" xfId="0" applyNumberFormat="1" applyFont="1" applyFill="1" applyBorder="1" applyAlignment="1">
      <alignment horizontal="center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7" fillId="7" borderId="0" xfId="0" applyNumberFormat="1" applyFont="1" applyFill="1" applyBorder="1" applyAlignment="1">
      <alignment horizontal="center"/>
    </xf>
    <xf numFmtId="0" fontId="2" fillId="8" borderId="11" xfId="0" applyNumberFormat="1" applyFont="1" applyFill="1" applyBorder="1" applyAlignment="1">
      <alignment horizontal="center"/>
    </xf>
    <xf numFmtId="0" fontId="0" fillId="4" borderId="12" xfId="0" applyNumberFormat="1" applyFill="1" applyBorder="1" applyAlignment="1">
      <alignment horizontal="center"/>
    </xf>
    <xf numFmtId="0" fontId="0" fillId="4" borderId="13" xfId="0" applyNumberFormat="1" applyFill="1" applyBorder="1" applyAlignment="1">
      <alignment horizontal="center"/>
    </xf>
    <xf numFmtId="0" fontId="0" fillId="4" borderId="14" xfId="0" applyNumberFormat="1" applyFill="1" applyBorder="1" applyAlignment="1">
      <alignment horizontal="center"/>
    </xf>
    <xf numFmtId="0" fontId="0" fillId="4" borderId="15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0" fillId="4" borderId="0" xfId="0" applyFont="1" applyFill="1" applyProtection="1"/>
    <xf numFmtId="0" fontId="10" fillId="9" borderId="0" xfId="0" applyFont="1" applyFill="1" applyProtection="1"/>
    <xf numFmtId="0" fontId="13" fillId="4" borderId="0" xfId="0" applyFont="1" applyFill="1" applyAlignment="1" applyProtection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 applyProtection="1">
      <alignment horizontal="center"/>
    </xf>
    <xf numFmtId="0" fontId="15" fillId="4" borderId="0" xfId="1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center"/>
      <protection hidden="1"/>
    </xf>
    <xf numFmtId="0" fontId="18" fillId="4" borderId="0" xfId="0" applyFont="1" applyFill="1" applyAlignment="1" applyProtection="1">
      <alignment horizontal="center"/>
    </xf>
    <xf numFmtId="0" fontId="11" fillId="9" borderId="0" xfId="0" applyNumberFormat="1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center"/>
    </xf>
    <xf numFmtId="0" fontId="19" fillId="9" borderId="0" xfId="0" quotePrefix="1" applyFont="1" applyFill="1" applyAlignment="1" applyProtection="1">
      <alignment horizontal="center"/>
    </xf>
    <xf numFmtId="0" fontId="20" fillId="4" borderId="0" xfId="0" applyFont="1" applyFill="1" applyAlignment="1" applyProtection="1">
      <alignment horizontal="center"/>
    </xf>
    <xf numFmtId="0" fontId="21" fillId="4" borderId="0" xfId="0" applyFont="1" applyFill="1" applyProtection="1"/>
    <xf numFmtId="17" fontId="12" fillId="4" borderId="0" xfId="0" applyNumberFormat="1" applyFont="1" applyFill="1" applyAlignment="1" applyProtection="1">
      <alignment horizontal="center"/>
    </xf>
    <xf numFmtId="0" fontId="22" fillId="4" borderId="0" xfId="0" applyFont="1" applyFill="1" applyAlignment="1" applyProtection="1">
      <alignment horizontal="center"/>
    </xf>
    <xf numFmtId="0" fontId="23" fillId="4" borderId="0" xfId="0" applyFont="1" applyFill="1" applyProtection="1"/>
    <xf numFmtId="0" fontId="24" fillId="4" borderId="0" xfId="0" applyFont="1" applyFill="1" applyAlignment="1" applyProtection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6" fillId="4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1841500</xdr:colOff>
      <xdr:row>13</xdr:row>
      <xdr:rowOff>106680</xdr:rowOff>
    </xdr:from>
    <xdr:to>
      <xdr:col>8</xdr:col>
      <xdr:colOff>857250</xdr:colOff>
      <xdr:row>17</xdr:row>
      <xdr:rowOff>215900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41500" y="3008630"/>
          <a:ext cx="7543800" cy="1150620"/>
        </a:xfrm>
        <a:prstGeom prst="rect">
          <a:avLst/>
        </a:prstGeom>
        <a:solidFill>
          <a:srgbClr val="FFFF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Determine para o projecto descrito na próxima página:</a:t>
          </a: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a) As datas mais cedo e mais tarde de início e de fim, bem como as folgas totais de todas as actividades;</a:t>
          </a:r>
        </a:p>
        <a:p>
          <a:pPr algn="l" rtl="0"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b) O grau de criticidade de cada actividade;</a:t>
          </a:r>
        </a:p>
        <a:p>
          <a:pPr algn="l" rtl="0"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c) A duração esperada do projecto;</a:t>
          </a:r>
        </a:p>
        <a:p>
          <a:pPr algn="l" rtl="0"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d) A probabilidade de a duração ultrapassar 290 dias.</a:t>
          </a: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Podemos resolver o projecto pelo método analítico, usando a distribuição Beta, ou pelo método de simulação, usando a distribuição Triangular. Para optarmos por um ou por outro, inscrevemos um "x" nas células D2 ou D3.  </a:t>
          </a:r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29</xdr:row>
      <xdr:rowOff>15240</xdr:rowOff>
    </xdr:from>
    <xdr:to>
      <xdr:col>14</xdr:col>
      <xdr:colOff>388620</xdr:colOff>
      <xdr:row>37</xdr:row>
      <xdr:rowOff>144780</xdr:rowOff>
    </xdr:to>
    <xdr:grpSp>
      <xdr:nvGrpSpPr>
        <xdr:cNvPr id="1076" name="Group 52"/>
        <xdr:cNvGrpSpPr>
          <a:grpSpLocks/>
        </xdr:cNvGrpSpPr>
      </xdr:nvGrpSpPr>
      <xdr:grpSpPr bwMode="auto">
        <a:xfrm>
          <a:off x="2372360" y="5552440"/>
          <a:ext cx="10391140" cy="1612900"/>
          <a:chOff x="33" y="615"/>
          <a:chExt cx="1059" cy="163"/>
        </a:xfrm>
      </xdr:grpSpPr>
      <xdr:sp macro="" textlink="">
        <xdr:nvSpPr>
          <xdr:cNvPr id="1025" name="Oval 1"/>
          <xdr:cNvSpPr>
            <a:spLocks noChangeArrowheads="1"/>
          </xdr:cNvSpPr>
        </xdr:nvSpPr>
        <xdr:spPr bwMode="auto">
          <a:xfrm>
            <a:off x="108" y="651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1</a:t>
            </a:r>
            <a:endParaRPr lang="pt-PT"/>
          </a:p>
        </xdr:txBody>
      </xdr:sp>
      <xdr:sp macro="" textlink="">
        <xdr:nvSpPr>
          <xdr:cNvPr id="1026" name="Oval 2"/>
          <xdr:cNvSpPr>
            <a:spLocks noChangeArrowheads="1"/>
          </xdr:cNvSpPr>
        </xdr:nvSpPr>
        <xdr:spPr bwMode="auto">
          <a:xfrm>
            <a:off x="170" y="652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</a:t>
            </a:r>
            <a:endParaRPr lang="pt-PT"/>
          </a:p>
        </xdr:txBody>
      </xdr:sp>
      <xdr:sp macro="" textlink="">
        <xdr:nvSpPr>
          <xdr:cNvPr id="1027" name="Oval 3"/>
          <xdr:cNvSpPr>
            <a:spLocks noChangeArrowheads="1"/>
          </xdr:cNvSpPr>
        </xdr:nvSpPr>
        <xdr:spPr bwMode="auto">
          <a:xfrm>
            <a:off x="235" y="652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3</a:t>
            </a:r>
            <a:endParaRPr lang="pt-PT"/>
          </a:p>
        </xdr:txBody>
      </xdr:sp>
      <xdr:sp macro="" textlink="">
        <xdr:nvSpPr>
          <xdr:cNvPr id="1028" name="Oval 4"/>
          <xdr:cNvSpPr>
            <a:spLocks noChangeArrowheads="1"/>
          </xdr:cNvSpPr>
        </xdr:nvSpPr>
        <xdr:spPr bwMode="auto">
          <a:xfrm>
            <a:off x="377" y="650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6</a:t>
            </a:r>
            <a:endParaRPr lang="pt-PT"/>
          </a:p>
        </xdr:txBody>
      </xdr:sp>
      <xdr:sp macro="" textlink="">
        <xdr:nvSpPr>
          <xdr:cNvPr id="1029" name="Oval 5"/>
          <xdr:cNvSpPr>
            <a:spLocks noChangeArrowheads="1"/>
          </xdr:cNvSpPr>
        </xdr:nvSpPr>
        <xdr:spPr bwMode="auto">
          <a:xfrm>
            <a:off x="238" y="699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4</a:t>
            </a:r>
            <a:endParaRPr lang="pt-PT"/>
          </a:p>
        </xdr:txBody>
      </xdr:sp>
      <xdr:sp macro="" textlink="">
        <xdr:nvSpPr>
          <xdr:cNvPr id="1030" name="Oval 6"/>
          <xdr:cNvSpPr>
            <a:spLocks noChangeArrowheads="1"/>
          </xdr:cNvSpPr>
        </xdr:nvSpPr>
        <xdr:spPr bwMode="auto">
          <a:xfrm>
            <a:off x="306" y="699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5</a:t>
            </a:r>
            <a:endParaRPr lang="pt-PT"/>
          </a:p>
        </xdr:txBody>
      </xdr:sp>
      <xdr:sp macro="" textlink="">
        <xdr:nvSpPr>
          <xdr:cNvPr id="1031" name="Oval 7"/>
          <xdr:cNvSpPr>
            <a:spLocks noChangeArrowheads="1"/>
          </xdr:cNvSpPr>
        </xdr:nvSpPr>
        <xdr:spPr bwMode="auto">
          <a:xfrm>
            <a:off x="454" y="615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7</a:t>
            </a:r>
            <a:endParaRPr lang="pt-PT"/>
          </a:p>
        </xdr:txBody>
      </xdr:sp>
      <xdr:sp macro="" textlink="">
        <xdr:nvSpPr>
          <xdr:cNvPr id="1032" name="Oval 8"/>
          <xdr:cNvSpPr>
            <a:spLocks noChangeArrowheads="1"/>
          </xdr:cNvSpPr>
        </xdr:nvSpPr>
        <xdr:spPr bwMode="auto">
          <a:xfrm>
            <a:off x="456" y="651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8</a:t>
            </a:r>
            <a:endParaRPr lang="pt-PT"/>
          </a:p>
        </xdr:txBody>
      </xdr:sp>
      <xdr:sp macro="" textlink="">
        <xdr:nvSpPr>
          <xdr:cNvPr id="1033" name="Oval 9"/>
          <xdr:cNvSpPr>
            <a:spLocks noChangeArrowheads="1"/>
          </xdr:cNvSpPr>
        </xdr:nvSpPr>
        <xdr:spPr bwMode="auto">
          <a:xfrm>
            <a:off x="457" y="692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9</a:t>
            </a:r>
            <a:endParaRPr lang="pt-PT"/>
          </a:p>
        </xdr:txBody>
      </xdr:sp>
      <xdr:sp macro="" textlink="">
        <xdr:nvSpPr>
          <xdr:cNvPr id="1034" name="Oval 10"/>
          <xdr:cNvSpPr>
            <a:spLocks noChangeArrowheads="1"/>
          </xdr:cNvSpPr>
        </xdr:nvSpPr>
        <xdr:spPr bwMode="auto">
          <a:xfrm>
            <a:off x="633" y="652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pt-PT"/>
          </a:p>
        </xdr:txBody>
      </xdr:sp>
      <xdr:sp macro="" textlink="">
        <xdr:nvSpPr>
          <xdr:cNvPr id="1035" name="Oval 11"/>
          <xdr:cNvSpPr>
            <a:spLocks noChangeArrowheads="1"/>
          </xdr:cNvSpPr>
        </xdr:nvSpPr>
        <xdr:spPr bwMode="auto">
          <a:xfrm>
            <a:off x="711" y="653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  <a:endParaRPr lang="pt-PT"/>
          </a:p>
        </xdr:txBody>
      </xdr:sp>
      <xdr:sp macro="" textlink="">
        <xdr:nvSpPr>
          <xdr:cNvPr id="1036" name="Oval 12"/>
          <xdr:cNvSpPr>
            <a:spLocks noChangeArrowheads="1"/>
          </xdr:cNvSpPr>
        </xdr:nvSpPr>
        <xdr:spPr bwMode="auto">
          <a:xfrm>
            <a:off x="105" y="748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  <a:endParaRPr lang="pt-PT"/>
          </a:p>
        </xdr:txBody>
      </xdr:sp>
      <xdr:sp macro="" textlink="">
        <xdr:nvSpPr>
          <xdr:cNvPr id="1037" name="Oval 13"/>
          <xdr:cNvSpPr>
            <a:spLocks noChangeArrowheads="1"/>
          </xdr:cNvSpPr>
        </xdr:nvSpPr>
        <xdr:spPr bwMode="auto">
          <a:xfrm>
            <a:off x="229" y="748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13</a:t>
            </a:r>
            <a:endParaRPr lang="pt-PT"/>
          </a:p>
        </xdr:txBody>
      </xdr:sp>
      <xdr:sp macro="" textlink="">
        <xdr:nvSpPr>
          <xdr:cNvPr id="1038" name="Oval 14"/>
          <xdr:cNvSpPr>
            <a:spLocks noChangeArrowheads="1"/>
          </xdr:cNvSpPr>
        </xdr:nvSpPr>
        <xdr:spPr bwMode="auto">
          <a:xfrm>
            <a:off x="370" y="747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14</a:t>
            </a:r>
            <a:endParaRPr lang="pt-PT"/>
          </a:p>
        </xdr:txBody>
      </xdr:sp>
      <xdr:sp macro="" textlink="">
        <xdr:nvSpPr>
          <xdr:cNvPr id="1039" name="Oval 15"/>
          <xdr:cNvSpPr>
            <a:spLocks noChangeArrowheads="1"/>
          </xdr:cNvSpPr>
        </xdr:nvSpPr>
        <xdr:spPr bwMode="auto">
          <a:xfrm>
            <a:off x="494" y="749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</a:t>
            </a:r>
            <a:endParaRPr lang="pt-PT"/>
          </a:p>
        </xdr:txBody>
      </xdr:sp>
      <xdr:sp macro="" textlink="">
        <xdr:nvSpPr>
          <xdr:cNvPr id="1040" name="Oval 16"/>
          <xdr:cNvSpPr>
            <a:spLocks noChangeArrowheads="1"/>
          </xdr:cNvSpPr>
        </xdr:nvSpPr>
        <xdr:spPr bwMode="auto">
          <a:xfrm>
            <a:off x="757" y="696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16</a:t>
            </a:r>
            <a:endParaRPr lang="pt-PT"/>
          </a:p>
        </xdr:txBody>
      </xdr:sp>
      <xdr:sp macro="" textlink="">
        <xdr:nvSpPr>
          <xdr:cNvPr id="1041" name="Oval 17"/>
          <xdr:cNvSpPr>
            <a:spLocks noChangeArrowheads="1"/>
          </xdr:cNvSpPr>
        </xdr:nvSpPr>
        <xdr:spPr bwMode="auto">
          <a:xfrm>
            <a:off x="827" y="697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17</a:t>
            </a:r>
            <a:endParaRPr lang="pt-PT"/>
          </a:p>
        </xdr:txBody>
      </xdr:sp>
      <xdr:sp macro="" textlink="">
        <xdr:nvSpPr>
          <xdr:cNvPr id="1042" name="Oval 18"/>
          <xdr:cNvSpPr>
            <a:spLocks noChangeArrowheads="1"/>
          </xdr:cNvSpPr>
        </xdr:nvSpPr>
        <xdr:spPr bwMode="auto">
          <a:xfrm>
            <a:off x="882" y="745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</a:t>
            </a:r>
            <a:endParaRPr lang="pt-PT"/>
          </a:p>
        </xdr:txBody>
      </xdr:sp>
      <xdr:sp macro="" textlink="">
        <xdr:nvSpPr>
          <xdr:cNvPr id="1043" name="Oval 19"/>
          <xdr:cNvSpPr>
            <a:spLocks noChangeArrowheads="1"/>
          </xdr:cNvSpPr>
        </xdr:nvSpPr>
        <xdr:spPr bwMode="auto">
          <a:xfrm>
            <a:off x="955" y="696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</a:t>
            </a:r>
            <a:endParaRPr lang="pt-PT"/>
          </a:p>
        </xdr:txBody>
      </xdr:sp>
      <xdr:sp macro="" textlink="">
        <xdr:nvSpPr>
          <xdr:cNvPr id="1044" name="Oval 20"/>
          <xdr:cNvSpPr>
            <a:spLocks noChangeArrowheads="1"/>
          </xdr:cNvSpPr>
        </xdr:nvSpPr>
        <xdr:spPr bwMode="auto">
          <a:xfrm>
            <a:off x="883" y="650"/>
            <a:ext cx="32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18</a:t>
            </a:r>
            <a:endParaRPr lang="pt-PT"/>
          </a:p>
        </xdr:txBody>
      </xdr:sp>
      <xdr:sp macro="" textlink="">
        <xdr:nvSpPr>
          <xdr:cNvPr id="1045" name="Oval 21"/>
          <xdr:cNvSpPr>
            <a:spLocks noChangeArrowheads="1"/>
          </xdr:cNvSpPr>
        </xdr:nvSpPr>
        <xdr:spPr bwMode="auto">
          <a:xfrm>
            <a:off x="1038" y="695"/>
            <a:ext cx="54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Fim</a:t>
            </a:r>
            <a:endParaRPr lang="pt-PT"/>
          </a:p>
        </xdr:txBody>
      </xdr:sp>
      <xdr:sp macro="" textlink="">
        <xdr:nvSpPr>
          <xdr:cNvPr id="1046" name="Oval 22"/>
          <xdr:cNvSpPr>
            <a:spLocks noChangeArrowheads="1"/>
          </xdr:cNvSpPr>
        </xdr:nvSpPr>
        <xdr:spPr bwMode="auto">
          <a:xfrm>
            <a:off x="33" y="699"/>
            <a:ext cx="61" cy="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Início</a:t>
            </a:r>
            <a:endParaRPr lang="pt-PT"/>
          </a:p>
        </xdr:txBody>
      </xdr:sp>
      <xdr:sp macro="" textlink="">
        <xdr:nvSpPr>
          <xdr:cNvPr id="1047" name="Line 23"/>
          <xdr:cNvSpPr>
            <a:spLocks noChangeShapeType="1"/>
          </xdr:cNvSpPr>
        </xdr:nvSpPr>
        <xdr:spPr bwMode="auto">
          <a:xfrm flipV="1">
            <a:off x="73" y="674"/>
            <a:ext cx="37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24"/>
          <xdr:cNvSpPr>
            <a:spLocks noChangeShapeType="1"/>
          </xdr:cNvSpPr>
        </xdr:nvSpPr>
        <xdr:spPr bwMode="auto">
          <a:xfrm>
            <a:off x="141" y="667"/>
            <a:ext cx="2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25"/>
          <xdr:cNvSpPr>
            <a:spLocks noChangeShapeType="1"/>
          </xdr:cNvSpPr>
        </xdr:nvSpPr>
        <xdr:spPr bwMode="auto">
          <a:xfrm>
            <a:off x="203" y="667"/>
            <a:ext cx="3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" name="Line 26"/>
          <xdr:cNvSpPr>
            <a:spLocks noChangeShapeType="1"/>
          </xdr:cNvSpPr>
        </xdr:nvSpPr>
        <xdr:spPr bwMode="auto">
          <a:xfrm>
            <a:off x="191" y="680"/>
            <a:ext cx="46" cy="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1" name="Line 27"/>
          <xdr:cNvSpPr>
            <a:spLocks noChangeShapeType="1"/>
          </xdr:cNvSpPr>
        </xdr:nvSpPr>
        <xdr:spPr bwMode="auto">
          <a:xfrm>
            <a:off x="73" y="729"/>
            <a:ext cx="31" cy="3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28"/>
          <xdr:cNvSpPr>
            <a:spLocks noChangeShapeType="1"/>
          </xdr:cNvSpPr>
        </xdr:nvSpPr>
        <xdr:spPr bwMode="auto">
          <a:xfrm>
            <a:off x="136" y="765"/>
            <a:ext cx="9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Line 29"/>
          <xdr:cNvSpPr>
            <a:spLocks noChangeShapeType="1"/>
          </xdr:cNvSpPr>
        </xdr:nvSpPr>
        <xdr:spPr bwMode="auto">
          <a:xfrm>
            <a:off x="263" y="763"/>
            <a:ext cx="10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" name="Line 30"/>
          <xdr:cNvSpPr>
            <a:spLocks noChangeShapeType="1"/>
          </xdr:cNvSpPr>
        </xdr:nvSpPr>
        <xdr:spPr bwMode="auto">
          <a:xfrm>
            <a:off x="403" y="763"/>
            <a:ext cx="8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5" name="Line 31"/>
          <xdr:cNvSpPr>
            <a:spLocks noChangeShapeType="1"/>
          </xdr:cNvSpPr>
        </xdr:nvSpPr>
        <xdr:spPr bwMode="auto">
          <a:xfrm>
            <a:off x="270" y="715"/>
            <a:ext cx="3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Line 32"/>
          <xdr:cNvSpPr>
            <a:spLocks noChangeShapeType="1"/>
          </xdr:cNvSpPr>
        </xdr:nvSpPr>
        <xdr:spPr bwMode="auto">
          <a:xfrm>
            <a:off x="268" y="668"/>
            <a:ext cx="10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Line 33"/>
          <xdr:cNvSpPr>
            <a:spLocks noChangeShapeType="1"/>
          </xdr:cNvSpPr>
        </xdr:nvSpPr>
        <xdr:spPr bwMode="auto">
          <a:xfrm flipV="1">
            <a:off x="339" y="679"/>
            <a:ext cx="49" cy="3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" name="Line 34"/>
          <xdr:cNvSpPr>
            <a:spLocks noChangeShapeType="1"/>
          </xdr:cNvSpPr>
        </xdr:nvSpPr>
        <xdr:spPr bwMode="auto">
          <a:xfrm flipV="1">
            <a:off x="404" y="630"/>
            <a:ext cx="51" cy="2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9" name="Line 35"/>
          <xdr:cNvSpPr>
            <a:spLocks noChangeShapeType="1"/>
          </xdr:cNvSpPr>
        </xdr:nvSpPr>
        <xdr:spPr bwMode="auto">
          <a:xfrm>
            <a:off x="408" y="666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Line 36"/>
          <xdr:cNvSpPr>
            <a:spLocks noChangeShapeType="1"/>
          </xdr:cNvSpPr>
        </xdr:nvSpPr>
        <xdr:spPr bwMode="auto">
          <a:xfrm>
            <a:off x="403" y="677"/>
            <a:ext cx="54" cy="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" name="Line 37"/>
          <xdr:cNvSpPr>
            <a:spLocks noChangeShapeType="1"/>
          </xdr:cNvSpPr>
        </xdr:nvSpPr>
        <xdr:spPr bwMode="auto">
          <a:xfrm flipV="1">
            <a:off x="528" y="717"/>
            <a:ext cx="231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Line 38"/>
          <xdr:cNvSpPr>
            <a:spLocks noChangeShapeType="1"/>
          </xdr:cNvSpPr>
        </xdr:nvSpPr>
        <xdr:spPr bwMode="auto">
          <a:xfrm>
            <a:off x="741" y="677"/>
            <a:ext cx="20" cy="2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3" name="Line 39"/>
          <xdr:cNvSpPr>
            <a:spLocks noChangeShapeType="1"/>
          </xdr:cNvSpPr>
        </xdr:nvSpPr>
        <xdr:spPr bwMode="auto">
          <a:xfrm>
            <a:off x="666" y="666"/>
            <a:ext cx="4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40"/>
          <xdr:cNvSpPr>
            <a:spLocks noChangeShapeType="1"/>
          </xdr:cNvSpPr>
        </xdr:nvSpPr>
        <xdr:spPr bwMode="auto">
          <a:xfrm flipV="1">
            <a:off x="489" y="675"/>
            <a:ext cx="144" cy="3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Line 41"/>
          <xdr:cNvSpPr>
            <a:spLocks noChangeShapeType="1"/>
          </xdr:cNvSpPr>
        </xdr:nvSpPr>
        <xdr:spPr bwMode="auto">
          <a:xfrm>
            <a:off x="488" y="667"/>
            <a:ext cx="14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6" name="Line 42"/>
          <xdr:cNvSpPr>
            <a:spLocks noChangeShapeType="1"/>
          </xdr:cNvSpPr>
        </xdr:nvSpPr>
        <xdr:spPr bwMode="auto">
          <a:xfrm>
            <a:off x="790" y="712"/>
            <a:ext cx="3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7" name="Line 43"/>
          <xdr:cNvSpPr>
            <a:spLocks noChangeShapeType="1"/>
          </xdr:cNvSpPr>
        </xdr:nvSpPr>
        <xdr:spPr bwMode="auto">
          <a:xfrm>
            <a:off x="986" y="712"/>
            <a:ext cx="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Line 44"/>
          <xdr:cNvSpPr>
            <a:spLocks noChangeShapeType="1"/>
          </xdr:cNvSpPr>
        </xdr:nvSpPr>
        <xdr:spPr bwMode="auto">
          <a:xfrm flipV="1">
            <a:off x="854" y="672"/>
            <a:ext cx="30" cy="2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45"/>
          <xdr:cNvSpPr>
            <a:spLocks noChangeShapeType="1"/>
          </xdr:cNvSpPr>
        </xdr:nvSpPr>
        <xdr:spPr bwMode="auto">
          <a:xfrm>
            <a:off x="852" y="724"/>
            <a:ext cx="31" cy="3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0" name="Line 46"/>
          <xdr:cNvSpPr>
            <a:spLocks noChangeShapeType="1"/>
          </xdr:cNvSpPr>
        </xdr:nvSpPr>
        <xdr:spPr bwMode="auto">
          <a:xfrm flipV="1">
            <a:off x="915" y="725"/>
            <a:ext cx="49" cy="3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1" name="Line 47"/>
          <xdr:cNvSpPr>
            <a:spLocks noChangeShapeType="1"/>
          </xdr:cNvSpPr>
        </xdr:nvSpPr>
        <xdr:spPr bwMode="auto">
          <a:xfrm>
            <a:off x="911" y="668"/>
            <a:ext cx="47" cy="3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48"/>
          <xdr:cNvSpPr>
            <a:spLocks noChangeShapeType="1"/>
          </xdr:cNvSpPr>
        </xdr:nvSpPr>
        <xdr:spPr bwMode="auto">
          <a:xfrm>
            <a:off x="486" y="628"/>
            <a:ext cx="151" cy="2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457200</xdr:colOff>
      <xdr:row>0</xdr:row>
      <xdr:rowOff>7620</xdr:rowOff>
    </xdr:from>
    <xdr:to>
      <xdr:col>15</xdr:col>
      <xdr:colOff>0</xdr:colOff>
      <xdr:row>4</xdr:row>
      <xdr:rowOff>68580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3101340" y="7620"/>
          <a:ext cx="7863840" cy="754380"/>
        </a:xfrm>
        <a:prstGeom prst="rect">
          <a:avLst/>
        </a:prstGeom>
        <a:solidFill>
          <a:srgbClr val="FFFF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</a:t>
          </a:r>
          <a:r>
            <a:rPr lang="pt-P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Lead</a:t>
          </a: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significa em avanço e é representado por um número negativo (por exemplo –5 na actividade 2 – esta inicia-se 5 dias antes do fim da actividade 1);</a:t>
          </a:r>
        </a:p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</a:t>
          </a:r>
          <a:r>
            <a:rPr lang="pt-P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Lag</a:t>
          </a: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significa em atraso e é representado por um número positivo (por exemplo 10 na actividade 4 – esta inicia-se 10 dias depois do início da actividade 2 ou na actividade 11 – esta inicia-se 5 dias depois do fim da actividade 10).</a:t>
          </a:r>
        </a:p>
        <a:p>
          <a:pPr algn="l" rtl="0">
            <a:defRPr sz="1000"/>
          </a:pPr>
          <a:endParaRPr lang="pt-PT"/>
        </a:p>
      </xdr:txBody>
    </xdr:sp>
    <xdr:clientData/>
  </xdr:twoCellAnchor>
  <xdr:twoCellAnchor>
    <xdr:from>
      <xdr:col>15</xdr:col>
      <xdr:colOff>203200</xdr:colOff>
      <xdr:row>30</xdr:row>
      <xdr:rowOff>0</xdr:rowOff>
    </xdr:from>
    <xdr:to>
      <xdr:col>20</xdr:col>
      <xdr:colOff>579120</xdr:colOff>
      <xdr:row>37</xdr:row>
      <xdr:rowOff>20320</xdr:rowOff>
    </xdr:to>
    <xdr:sp macro="" textlink="">
      <xdr:nvSpPr>
        <xdr:cNvPr id="52" name="TextBox 5"/>
        <xdr:cNvSpPr txBox="1"/>
      </xdr:nvSpPr>
      <xdr:spPr>
        <a:xfrm>
          <a:off x="13238480" y="5760720"/>
          <a:ext cx="3627120" cy="1280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pt-PT" sz="1100">
              <a:solidFill>
                <a:srgbClr val="000000"/>
              </a:solidFill>
              <a:effectLst/>
              <a:ea typeface="Times New Roman" panose="02020603050405020304" pitchFamily="18" charset="0"/>
            </a:rPr>
            <a:t>Para obtermos o valor esperado da</a:t>
          </a:r>
          <a:r>
            <a:rPr lang="pt-PT" sz="1100" baseline="0">
              <a:solidFill>
                <a:srgbClr val="000000"/>
              </a:solidFill>
              <a:effectLst/>
              <a:ea typeface="Times New Roman" panose="02020603050405020304" pitchFamily="18" charset="0"/>
            </a:rPr>
            <a:t> duração do projecto</a:t>
          </a:r>
          <a:r>
            <a:rPr lang="pt-PT" sz="1100">
              <a:solidFill>
                <a:srgbClr val="000000"/>
              </a:solidFill>
              <a:effectLst/>
              <a:ea typeface="Times New Roman" panose="02020603050405020304" pitchFamily="18" charset="0"/>
            </a:rPr>
            <a:t>   (célula M28), temos de repeti-la tantas vezes quantas as necessárias para obtermos a precisão estatística desejada. Usar o REPETIDOR que acompanha ambos os meus livros: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 u="sng">
              <a:solidFill>
                <a:srgbClr val="FF0000"/>
              </a:solidFill>
              <a:effectLst/>
              <a:ea typeface="Calibri" panose="020F0502020204030204" pitchFamily="34" charset="0"/>
            </a:rPr>
            <a:t>http://www.rassis.com/livro_SSAR.html</a:t>
          </a:r>
          <a:r>
            <a:rPr lang="pt-PT" sz="1100" b="1">
              <a:solidFill>
                <a:srgbClr val="FF0000"/>
              </a:solidFill>
              <a:effectLst/>
              <a:ea typeface="Calibri" panose="020F0502020204030204" pitchFamily="34" charset="0"/>
            </a:rPr>
            <a:t>  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 u="sng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http://www.rassis.com/livro_ADMGAF.html</a:t>
          </a:r>
          <a:r>
            <a:rPr lang="pt-PT" sz="1100" b="1">
              <a:solidFill>
                <a:srgbClr val="C00000"/>
              </a:solidFill>
              <a:effectLst/>
              <a:ea typeface="Times New Roman" panose="02020603050405020304" pitchFamily="18" charset="0"/>
            </a:rPr>
            <a:t>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>
              <a:solidFill>
                <a:srgbClr val="C00000"/>
              </a:solidFill>
              <a:effectLst/>
              <a:ea typeface="Times New Roman" panose="02020603050405020304" pitchFamily="18" charset="0"/>
            </a:rPr>
            <a:t>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8"/>
  <sheetViews>
    <sheetView tabSelected="1" zoomScale="120" zoomScaleNormal="120" workbookViewId="0"/>
  </sheetViews>
  <sheetFormatPr defaultRowHeight="13.2" x14ac:dyDescent="0.25"/>
  <cols>
    <col min="1" max="1" width="39.21875" customWidth="1"/>
    <col min="2" max="17" width="12.6640625" customWidth="1"/>
  </cols>
  <sheetData>
    <row r="1" spans="1:17" ht="18" customHeight="1" x14ac:dyDescent="0.25">
      <c r="A1" s="37"/>
      <c r="B1" s="37"/>
      <c r="C1" s="37"/>
      <c r="D1" s="37"/>
      <c r="E1" s="37"/>
      <c r="F1" s="37"/>
      <c r="G1" s="46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8" customHeight="1" x14ac:dyDescent="0.25">
      <c r="A2" s="41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8" customHeight="1" x14ac:dyDescent="0.25">
      <c r="A3" s="41"/>
      <c r="B3" s="37"/>
      <c r="C3" s="38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24" customHeight="1" x14ac:dyDescent="0.4">
      <c r="A4" s="41"/>
      <c r="B4" s="37"/>
      <c r="C4" s="38"/>
      <c r="D4" s="38"/>
      <c r="E4" s="45" t="s">
        <v>61</v>
      </c>
      <c r="F4" s="38"/>
      <c r="G4" s="38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8" customHeight="1" x14ac:dyDescent="0.4">
      <c r="A5" s="41"/>
      <c r="B5" s="37"/>
      <c r="C5" s="38"/>
      <c r="D5" s="38"/>
      <c r="E5" s="38"/>
      <c r="F5" s="38"/>
      <c r="G5" s="4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7.5" customHeight="1" x14ac:dyDescent="0.25">
      <c r="A6" s="4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8" customHeight="1" x14ac:dyDescent="0.3">
      <c r="A7" s="41"/>
      <c r="B7" s="37"/>
      <c r="C7" s="37"/>
      <c r="D7" s="37"/>
      <c r="E7" s="48" t="s">
        <v>33</v>
      </c>
      <c r="F7" s="49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8" customHeight="1" x14ac:dyDescent="0.3">
      <c r="A8" s="41"/>
      <c r="B8" s="37"/>
      <c r="C8" s="37"/>
      <c r="D8" s="37"/>
      <c r="E8" s="50">
        <v>41334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18" customHeight="1" x14ac:dyDescent="0.3">
      <c r="A9" s="41"/>
      <c r="B9" s="37"/>
      <c r="C9" s="37"/>
      <c r="D9" s="37"/>
      <c r="E9" s="56" t="s">
        <v>65</v>
      </c>
      <c r="F9" s="37"/>
      <c r="G9" s="39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ht="18" customHeight="1" x14ac:dyDescent="0.25">
      <c r="A10" s="41"/>
      <c r="B10" s="37"/>
      <c r="C10" s="37"/>
      <c r="D10" s="37"/>
      <c r="E10" s="42" t="s">
        <v>56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17.399999999999999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18" customHeight="1" x14ac:dyDescent="0.35">
      <c r="A12" s="37"/>
      <c r="B12" s="37"/>
      <c r="C12" s="37"/>
      <c r="D12" s="37"/>
      <c r="E12" s="53" t="s">
        <v>63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ht="18" customHeight="1" x14ac:dyDescent="0.3">
      <c r="A13" s="37"/>
      <c r="B13" s="37"/>
      <c r="C13" s="37"/>
      <c r="D13" s="37"/>
      <c r="E13" s="43" t="s">
        <v>62</v>
      </c>
      <c r="F13" s="37"/>
      <c r="G13" s="51"/>
      <c r="H13" s="52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28.5" customHeight="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18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8" customHeight="1" x14ac:dyDescent="0.25">
      <c r="A16" s="37"/>
      <c r="B16" s="37"/>
      <c r="C16" s="37"/>
      <c r="D16" s="37"/>
      <c r="E16" s="37"/>
      <c r="F16" s="37"/>
      <c r="G16" s="46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ht="18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" customHeigh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ht="18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8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8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1:17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1:17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spans="1:17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1:17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1:17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</row>
    <row r="86" spans="1:17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1:17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pans="1:17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</row>
    <row r="95" spans="1:17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</row>
    <row r="96" spans="1:17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1:17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17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1:17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</sheetData>
  <phoneticPr fontId="0" type="noConversion"/>
  <hyperlinks>
    <hyperlink ref="E10" r:id="rId1"/>
    <hyperlink ref="E9" r:id="rId2"/>
  </hyperlinks>
  <pageMargins left="0.75" right="0.75" top="1" bottom="1" header="0.5" footer="0.5"/>
  <pageSetup paperSize="9" orientation="portrait" horizontalDpi="4294967293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zoomScale="75" zoomScaleNormal="75" workbookViewId="0"/>
  </sheetViews>
  <sheetFormatPr defaultColWidth="9.109375" defaultRowHeight="13.2" x14ac:dyDescent="0.25"/>
  <cols>
    <col min="1" max="1" width="33.88671875" style="3" customWidth="1"/>
    <col min="2" max="3" width="13.5546875" style="3" customWidth="1"/>
    <col min="4" max="4" width="7.44140625" style="3" customWidth="1"/>
    <col min="5" max="9" width="12.6640625" style="4" customWidth="1"/>
    <col min="10" max="15" width="9.6640625" style="3" customWidth="1"/>
    <col min="16" max="16" width="9.109375" style="3"/>
    <col min="17" max="17" width="10.6640625" style="3" bestFit="1" customWidth="1"/>
    <col min="18" max="16384" width="9.109375" style="3"/>
  </cols>
  <sheetData>
    <row r="1" spans="2:17" ht="16.2" thickBot="1" x14ac:dyDescent="0.35">
      <c r="Q1" s="44"/>
    </row>
    <row r="2" spans="2:17" ht="13.8" thickBot="1" x14ac:dyDescent="0.3">
      <c r="B2" s="54" t="s">
        <v>27</v>
      </c>
      <c r="C2" s="35" t="s">
        <v>29</v>
      </c>
      <c r="D2" s="26" t="s">
        <v>30</v>
      </c>
    </row>
    <row r="3" spans="2:17" ht="13.8" thickBot="1" x14ac:dyDescent="0.3">
      <c r="B3" s="55"/>
      <c r="C3" s="36" t="s">
        <v>28</v>
      </c>
      <c r="D3" s="26"/>
    </row>
    <row r="4" spans="2:17" ht="13.5" customHeight="1" x14ac:dyDescent="0.25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7" ht="13.8" thickBot="1" x14ac:dyDescent="0.3"/>
    <row r="6" spans="2:17" s="9" customFormat="1" ht="53.25" customHeight="1" thickBot="1" x14ac:dyDescent="0.3">
      <c r="B6" s="5" t="s">
        <v>17</v>
      </c>
      <c r="C6" s="6" t="s">
        <v>31</v>
      </c>
      <c r="D6" s="6" t="s">
        <v>64</v>
      </c>
      <c r="E6" s="6" t="s">
        <v>18</v>
      </c>
      <c r="F6" s="6" t="s">
        <v>19</v>
      </c>
      <c r="G6" s="6" t="s">
        <v>20</v>
      </c>
      <c r="H6" s="6" t="s">
        <v>26</v>
      </c>
      <c r="I6" s="6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7" t="s">
        <v>54</v>
      </c>
      <c r="O6" s="8" t="s">
        <v>32</v>
      </c>
      <c r="Q6" s="40" t="s">
        <v>55</v>
      </c>
    </row>
    <row r="7" spans="2:17" x14ac:dyDescent="0.25">
      <c r="B7" s="23" t="s">
        <v>58</v>
      </c>
      <c r="C7" s="15"/>
      <c r="D7" s="15"/>
      <c r="E7" s="16"/>
      <c r="F7" s="16"/>
      <c r="G7" s="16"/>
      <c r="H7" s="16"/>
      <c r="I7" s="17"/>
      <c r="J7" s="17"/>
      <c r="K7" s="17"/>
      <c r="L7" s="17"/>
      <c r="M7" s="17"/>
      <c r="N7" s="18"/>
      <c r="O7" s="30"/>
      <c r="P7" s="10"/>
    </row>
    <row r="8" spans="2:17" x14ac:dyDescent="0.25">
      <c r="B8" s="24" t="s">
        <v>34</v>
      </c>
      <c r="C8" s="3" t="s">
        <v>57</v>
      </c>
      <c r="D8" s="1"/>
      <c r="E8" s="1">
        <v>10</v>
      </c>
      <c r="F8" s="1">
        <v>15</v>
      </c>
      <c r="G8" s="1">
        <v>20</v>
      </c>
      <c r="H8" s="34">
        <f t="shared" ref="H8:H26" ca="1" si="0">ROUND(RAND(),4)</f>
        <v>0.99580000000000002</v>
      </c>
      <c r="I8" s="2">
        <f t="shared" ref="I8:I27" si="1">IF($D$2="x",ROUND((E8+4*F8+G8)/6,0),IF($D$3="x",Q8,"-"))</f>
        <v>15</v>
      </c>
      <c r="J8" s="1">
        <v>0</v>
      </c>
      <c r="K8" s="28">
        <f t="shared" ref="K8:K27" si="2">J8+I8</f>
        <v>15</v>
      </c>
      <c r="L8" s="28">
        <f>L9-I8-D9</f>
        <v>4</v>
      </c>
      <c r="M8" s="28">
        <f t="shared" ref="M8:M27" si="3">L8+I8</f>
        <v>19</v>
      </c>
      <c r="N8" s="31">
        <f t="shared" ref="N8:N28" si="4">L8-J8</f>
        <v>4</v>
      </c>
      <c r="O8" s="19">
        <f>IF(N8=0,1,0)</f>
        <v>0</v>
      </c>
      <c r="P8" s="10"/>
      <c r="Q8" s="28">
        <f t="shared" ref="Q8:Q27" ca="1" si="5">ROUND(IF(AND(E8=F8,F8=G8),E8,IF(F8="",E8+H8*(G8-E8),IF(H8&lt;(F8-E8)/(G8-E8),E8+SQRT(H8*(F8-E8)*(G8-E8)),G8-SQRT((1-H8)*(G8-F8)*(G8-E8))))),0)</f>
        <v>20</v>
      </c>
    </row>
    <row r="9" spans="2:17" x14ac:dyDescent="0.25">
      <c r="B9" s="24" t="s">
        <v>35</v>
      </c>
      <c r="C9" s="3" t="s">
        <v>1</v>
      </c>
      <c r="D9" s="1">
        <v>-5</v>
      </c>
      <c r="E9" s="1">
        <v>15</v>
      </c>
      <c r="F9" s="1">
        <v>20</v>
      </c>
      <c r="G9" s="1">
        <v>22</v>
      </c>
      <c r="H9" s="34">
        <f t="shared" ca="1" si="0"/>
        <v>0.49170000000000003</v>
      </c>
      <c r="I9" s="2">
        <f t="shared" si="1"/>
        <v>20</v>
      </c>
      <c r="J9" s="28">
        <f>K8+D9</f>
        <v>10</v>
      </c>
      <c r="K9" s="28">
        <f t="shared" si="2"/>
        <v>30</v>
      </c>
      <c r="L9" s="28">
        <f>MIN(L10-I9,L11-D11)</f>
        <v>14</v>
      </c>
      <c r="M9" s="28">
        <f t="shared" si="3"/>
        <v>34</v>
      </c>
      <c r="N9" s="31">
        <f t="shared" si="4"/>
        <v>4</v>
      </c>
      <c r="O9" s="19">
        <f t="shared" ref="O9:O27" si="6">IF(N9=0,1,0)</f>
        <v>0</v>
      </c>
      <c r="P9" s="10"/>
      <c r="Q9" s="28">
        <f t="shared" ca="1" si="5"/>
        <v>19</v>
      </c>
    </row>
    <row r="10" spans="2:17" x14ac:dyDescent="0.25">
      <c r="B10" s="24" t="s">
        <v>36</v>
      </c>
      <c r="C10" s="3" t="s">
        <v>2</v>
      </c>
      <c r="D10" s="1"/>
      <c r="E10" s="1">
        <v>21</v>
      </c>
      <c r="F10" s="1">
        <v>26</v>
      </c>
      <c r="G10" s="1">
        <v>30</v>
      </c>
      <c r="H10" s="34">
        <f t="shared" ca="1" si="0"/>
        <v>0.7248</v>
      </c>
      <c r="I10" s="2">
        <f t="shared" si="1"/>
        <v>26</v>
      </c>
      <c r="J10" s="28">
        <f>K9</f>
        <v>30</v>
      </c>
      <c r="K10" s="28">
        <f t="shared" si="2"/>
        <v>56</v>
      </c>
      <c r="L10" s="28">
        <f>L13-I10</f>
        <v>34</v>
      </c>
      <c r="M10" s="28">
        <f t="shared" si="3"/>
        <v>60</v>
      </c>
      <c r="N10" s="31">
        <f t="shared" si="4"/>
        <v>4</v>
      </c>
      <c r="O10" s="19">
        <f t="shared" si="6"/>
        <v>0</v>
      </c>
      <c r="P10" s="10"/>
      <c r="Q10" s="28">
        <f t="shared" ca="1" si="5"/>
        <v>27</v>
      </c>
    </row>
    <row r="11" spans="2:17" x14ac:dyDescent="0.25">
      <c r="B11" s="24" t="s">
        <v>37</v>
      </c>
      <c r="C11" s="3" t="s">
        <v>3</v>
      </c>
      <c r="D11" s="1">
        <v>10</v>
      </c>
      <c r="E11" s="1">
        <v>15</v>
      </c>
      <c r="F11" s="1">
        <v>18</v>
      </c>
      <c r="G11" s="1">
        <v>23</v>
      </c>
      <c r="H11" s="34">
        <f t="shared" ca="1" si="0"/>
        <v>0.19950000000000001</v>
      </c>
      <c r="I11" s="2">
        <f t="shared" si="1"/>
        <v>18</v>
      </c>
      <c r="J11" s="28">
        <f>J9+D11</f>
        <v>20</v>
      </c>
      <c r="K11" s="28">
        <f t="shared" si="2"/>
        <v>38</v>
      </c>
      <c r="L11" s="28">
        <f>L12-I11</f>
        <v>27</v>
      </c>
      <c r="M11" s="28">
        <f t="shared" si="3"/>
        <v>45</v>
      </c>
      <c r="N11" s="31">
        <f t="shared" si="4"/>
        <v>7</v>
      </c>
      <c r="O11" s="19">
        <f t="shared" si="6"/>
        <v>0</v>
      </c>
      <c r="P11" s="10"/>
      <c r="Q11" s="28">
        <f t="shared" ca="1" si="5"/>
        <v>17</v>
      </c>
    </row>
    <row r="12" spans="2:17" x14ac:dyDescent="0.25">
      <c r="B12" s="24" t="s">
        <v>38</v>
      </c>
      <c r="C12" s="3" t="s">
        <v>4</v>
      </c>
      <c r="D12" s="1"/>
      <c r="E12" s="1">
        <v>13</v>
      </c>
      <c r="F12" s="1">
        <v>15</v>
      </c>
      <c r="G12" s="1">
        <v>17</v>
      </c>
      <c r="H12" s="34">
        <f t="shared" ca="1" si="0"/>
        <v>0.61639999999999995</v>
      </c>
      <c r="I12" s="2">
        <f t="shared" si="1"/>
        <v>15</v>
      </c>
      <c r="J12" s="28">
        <f>K11</f>
        <v>38</v>
      </c>
      <c r="K12" s="28">
        <f t="shared" si="2"/>
        <v>53</v>
      </c>
      <c r="L12" s="28">
        <f>L13-I12</f>
        <v>45</v>
      </c>
      <c r="M12" s="28">
        <f t="shared" si="3"/>
        <v>60</v>
      </c>
      <c r="N12" s="31">
        <f t="shared" si="4"/>
        <v>7</v>
      </c>
      <c r="O12" s="19">
        <f t="shared" si="6"/>
        <v>0</v>
      </c>
      <c r="P12" s="10"/>
      <c r="Q12" s="28">
        <f t="shared" ca="1" si="5"/>
        <v>15</v>
      </c>
    </row>
    <row r="13" spans="2:17" x14ac:dyDescent="0.25">
      <c r="B13" s="24" t="s">
        <v>39</v>
      </c>
      <c r="C13" s="3" t="s">
        <v>5</v>
      </c>
      <c r="D13" s="1"/>
      <c r="E13" s="1">
        <v>30</v>
      </c>
      <c r="F13" s="1">
        <v>38</v>
      </c>
      <c r="G13" s="1">
        <v>45</v>
      </c>
      <c r="H13" s="34">
        <f t="shared" ca="1" si="0"/>
        <v>0.27029999999999998</v>
      </c>
      <c r="I13" s="2">
        <f t="shared" si="1"/>
        <v>38</v>
      </c>
      <c r="J13" s="28">
        <f>MAX(K10,K12)</f>
        <v>56</v>
      </c>
      <c r="K13" s="28">
        <f t="shared" si="2"/>
        <v>94</v>
      </c>
      <c r="L13" s="28">
        <f>MIN(L14-D14-I13,L15-D15-I13,L16-D16)</f>
        <v>60</v>
      </c>
      <c r="M13" s="28">
        <f t="shared" si="3"/>
        <v>98</v>
      </c>
      <c r="N13" s="31">
        <f t="shared" si="4"/>
        <v>4</v>
      </c>
      <c r="O13" s="19">
        <f t="shared" si="6"/>
        <v>0</v>
      </c>
      <c r="P13" s="10"/>
      <c r="Q13" s="28">
        <f t="shared" ca="1" si="5"/>
        <v>36</v>
      </c>
    </row>
    <row r="14" spans="2:17" x14ac:dyDescent="0.25">
      <c r="B14" s="24" t="s">
        <v>40</v>
      </c>
      <c r="C14" s="3" t="s">
        <v>6</v>
      </c>
      <c r="D14" s="1">
        <v>-5</v>
      </c>
      <c r="E14" s="1">
        <v>20</v>
      </c>
      <c r="F14" s="1">
        <v>25</v>
      </c>
      <c r="G14" s="1">
        <v>30</v>
      </c>
      <c r="H14" s="34">
        <f t="shared" ca="1" si="0"/>
        <v>0.17630000000000001</v>
      </c>
      <c r="I14" s="2">
        <f t="shared" si="1"/>
        <v>25</v>
      </c>
      <c r="J14" s="28">
        <f>K13+D14</f>
        <v>89</v>
      </c>
      <c r="K14" s="28">
        <f t="shared" si="2"/>
        <v>114</v>
      </c>
      <c r="L14" s="28">
        <f>L17-I14</f>
        <v>93</v>
      </c>
      <c r="M14" s="28">
        <f t="shared" si="3"/>
        <v>118</v>
      </c>
      <c r="N14" s="31">
        <f t="shared" si="4"/>
        <v>4</v>
      </c>
      <c r="O14" s="19">
        <f t="shared" si="6"/>
        <v>0</v>
      </c>
      <c r="P14" s="10"/>
      <c r="Q14" s="28">
        <f t="shared" ca="1" si="5"/>
        <v>23</v>
      </c>
    </row>
    <row r="15" spans="2:17" x14ac:dyDescent="0.25">
      <c r="B15" s="24" t="s">
        <v>41</v>
      </c>
      <c r="C15" s="3" t="s">
        <v>6</v>
      </c>
      <c r="D15" s="1">
        <v>5</v>
      </c>
      <c r="E15" s="1">
        <v>10</v>
      </c>
      <c r="F15" s="1">
        <v>15</v>
      </c>
      <c r="G15" s="1">
        <v>20</v>
      </c>
      <c r="H15" s="34">
        <f t="shared" ca="1" si="0"/>
        <v>0.35959999999999998</v>
      </c>
      <c r="I15" s="2">
        <f t="shared" si="1"/>
        <v>15</v>
      </c>
      <c r="J15" s="28">
        <f>K13+D15</f>
        <v>99</v>
      </c>
      <c r="K15" s="28">
        <f t="shared" si="2"/>
        <v>114</v>
      </c>
      <c r="L15" s="28">
        <f>L17-I15</f>
        <v>103</v>
      </c>
      <c r="M15" s="28">
        <f t="shared" si="3"/>
        <v>118</v>
      </c>
      <c r="N15" s="31">
        <f t="shared" si="4"/>
        <v>4</v>
      </c>
      <c r="O15" s="19">
        <f t="shared" si="6"/>
        <v>0</v>
      </c>
      <c r="P15" s="10"/>
      <c r="Q15" s="28">
        <f t="shared" ca="1" si="5"/>
        <v>14</v>
      </c>
    </row>
    <row r="16" spans="2:17" x14ac:dyDescent="0.25">
      <c r="B16" s="24" t="s">
        <v>42</v>
      </c>
      <c r="C16" s="3" t="s">
        <v>7</v>
      </c>
      <c r="D16" s="1">
        <v>20</v>
      </c>
      <c r="E16" s="1">
        <v>11</v>
      </c>
      <c r="F16" s="1">
        <v>18</v>
      </c>
      <c r="G16" s="1">
        <v>22</v>
      </c>
      <c r="H16" s="34">
        <f t="shared" ca="1" si="0"/>
        <v>0.59630000000000005</v>
      </c>
      <c r="I16" s="2">
        <f t="shared" si="1"/>
        <v>18</v>
      </c>
      <c r="J16" s="28">
        <f>J13+D16</f>
        <v>76</v>
      </c>
      <c r="K16" s="28">
        <f t="shared" si="2"/>
        <v>94</v>
      </c>
      <c r="L16" s="28">
        <f>L17-I16</f>
        <v>100</v>
      </c>
      <c r="M16" s="28">
        <f t="shared" si="3"/>
        <v>118</v>
      </c>
      <c r="N16" s="31">
        <f t="shared" si="4"/>
        <v>24</v>
      </c>
      <c r="O16" s="19">
        <f t="shared" si="6"/>
        <v>0</v>
      </c>
      <c r="P16" s="10"/>
      <c r="Q16" s="28">
        <f t="shared" ca="1" si="5"/>
        <v>18</v>
      </c>
    </row>
    <row r="17" spans="2:17" x14ac:dyDescent="0.25">
      <c r="B17" s="24" t="s">
        <v>43</v>
      </c>
      <c r="C17" s="3" t="s">
        <v>8</v>
      </c>
      <c r="D17" s="1"/>
      <c r="E17" s="1">
        <v>23</v>
      </c>
      <c r="F17" s="1">
        <v>30</v>
      </c>
      <c r="G17" s="1">
        <v>45</v>
      </c>
      <c r="H17" s="34">
        <f t="shared" ca="1" si="0"/>
        <v>0.58260000000000001</v>
      </c>
      <c r="I17" s="2">
        <f t="shared" si="1"/>
        <v>31</v>
      </c>
      <c r="J17" s="28">
        <f>MAX(K14:K16)</f>
        <v>114</v>
      </c>
      <c r="K17" s="28">
        <f t="shared" si="2"/>
        <v>145</v>
      </c>
      <c r="L17" s="28">
        <f>L18-I17-D18</f>
        <v>118</v>
      </c>
      <c r="M17" s="28">
        <f t="shared" si="3"/>
        <v>149</v>
      </c>
      <c r="N17" s="31">
        <f t="shared" si="4"/>
        <v>4</v>
      </c>
      <c r="O17" s="19">
        <f t="shared" si="6"/>
        <v>0</v>
      </c>
      <c r="P17" s="10"/>
      <c r="Q17" s="28">
        <f t="shared" ca="1" si="5"/>
        <v>33</v>
      </c>
    </row>
    <row r="18" spans="2:17" x14ac:dyDescent="0.25">
      <c r="B18" s="24" t="s">
        <v>44</v>
      </c>
      <c r="C18" s="3" t="s">
        <v>9</v>
      </c>
      <c r="D18" s="1">
        <v>5</v>
      </c>
      <c r="E18" s="1">
        <v>22</v>
      </c>
      <c r="F18" s="1">
        <v>28</v>
      </c>
      <c r="G18" s="1">
        <v>39</v>
      </c>
      <c r="H18" s="34">
        <f t="shared" ca="1" si="0"/>
        <v>0.64500000000000002</v>
      </c>
      <c r="I18" s="2">
        <f t="shared" si="1"/>
        <v>29</v>
      </c>
      <c r="J18" s="28">
        <f>K17+D18</f>
        <v>150</v>
      </c>
      <c r="K18" s="28">
        <f t="shared" si="2"/>
        <v>179</v>
      </c>
      <c r="L18" s="28">
        <f>L23-I18</f>
        <v>154</v>
      </c>
      <c r="M18" s="28">
        <f t="shared" si="3"/>
        <v>183</v>
      </c>
      <c r="N18" s="31">
        <f t="shared" si="4"/>
        <v>4</v>
      </c>
      <c r="O18" s="19">
        <f t="shared" si="6"/>
        <v>0</v>
      </c>
      <c r="P18" s="10"/>
      <c r="Q18" s="28">
        <f t="shared" ca="1" si="5"/>
        <v>31</v>
      </c>
    </row>
    <row r="19" spans="2:17" x14ac:dyDescent="0.25">
      <c r="B19" s="24" t="s">
        <v>45</v>
      </c>
      <c r="C19" s="3" t="s">
        <v>0</v>
      </c>
      <c r="D19" s="1"/>
      <c r="E19" s="1">
        <v>120</v>
      </c>
      <c r="F19" s="1">
        <v>140</v>
      </c>
      <c r="G19" s="1">
        <v>180</v>
      </c>
      <c r="H19" s="34">
        <f t="shared" ca="1" si="0"/>
        <v>0.71860000000000002</v>
      </c>
      <c r="I19" s="2">
        <f t="shared" si="1"/>
        <v>143</v>
      </c>
      <c r="J19" s="28">
        <f>J8</f>
        <v>0</v>
      </c>
      <c r="K19" s="28">
        <f t="shared" si="2"/>
        <v>143</v>
      </c>
      <c r="L19" s="28">
        <f>L20-I19-D20</f>
        <v>0</v>
      </c>
      <c r="M19" s="28">
        <f t="shared" si="3"/>
        <v>143</v>
      </c>
      <c r="N19" s="31">
        <f t="shared" si="4"/>
        <v>0</v>
      </c>
      <c r="O19" s="19">
        <f t="shared" si="6"/>
        <v>1</v>
      </c>
      <c r="P19" s="10"/>
      <c r="Q19" s="28">
        <f t="shared" ca="1" si="5"/>
        <v>154</v>
      </c>
    </row>
    <row r="20" spans="2:17" x14ac:dyDescent="0.25">
      <c r="B20" s="24" t="s">
        <v>46</v>
      </c>
      <c r="C20" s="3" t="s">
        <v>10</v>
      </c>
      <c r="D20" s="1">
        <v>-5</v>
      </c>
      <c r="E20" s="1">
        <v>13</v>
      </c>
      <c r="F20" s="1">
        <v>18</v>
      </c>
      <c r="G20" s="1">
        <v>22</v>
      </c>
      <c r="H20" s="34">
        <f t="shared" ca="1" si="0"/>
        <v>0.41649999999999998</v>
      </c>
      <c r="I20" s="2">
        <f t="shared" si="1"/>
        <v>18</v>
      </c>
      <c r="J20" s="28">
        <f>K19+D20</f>
        <v>138</v>
      </c>
      <c r="K20" s="28">
        <f t="shared" si="2"/>
        <v>156</v>
      </c>
      <c r="L20" s="28">
        <f>L21-D21</f>
        <v>138</v>
      </c>
      <c r="M20" s="28">
        <f t="shared" si="3"/>
        <v>156</v>
      </c>
      <c r="N20" s="31">
        <f t="shared" si="4"/>
        <v>0</v>
      </c>
      <c r="O20" s="19">
        <f t="shared" si="6"/>
        <v>1</v>
      </c>
      <c r="P20" s="10"/>
      <c r="Q20" s="28">
        <f t="shared" ca="1" si="5"/>
        <v>17</v>
      </c>
    </row>
    <row r="21" spans="2:17" x14ac:dyDescent="0.25">
      <c r="B21" s="24" t="s">
        <v>47</v>
      </c>
      <c r="C21" s="3" t="s">
        <v>11</v>
      </c>
      <c r="D21" s="1">
        <v>10</v>
      </c>
      <c r="E21" s="1">
        <v>15</v>
      </c>
      <c r="F21" s="1">
        <v>20</v>
      </c>
      <c r="G21" s="1">
        <v>25</v>
      </c>
      <c r="H21" s="34">
        <f t="shared" ca="1" si="0"/>
        <v>0.89829999999999999</v>
      </c>
      <c r="I21" s="2">
        <f t="shared" si="1"/>
        <v>20</v>
      </c>
      <c r="J21" s="28">
        <f>J20+D21</f>
        <v>148</v>
      </c>
      <c r="K21" s="28">
        <f t="shared" si="2"/>
        <v>168</v>
      </c>
      <c r="L21" s="28">
        <f>L22-I21</f>
        <v>148</v>
      </c>
      <c r="M21" s="28">
        <f t="shared" si="3"/>
        <v>168</v>
      </c>
      <c r="N21" s="31">
        <f t="shared" si="4"/>
        <v>0</v>
      </c>
      <c r="O21" s="19">
        <f t="shared" si="6"/>
        <v>1</v>
      </c>
      <c r="P21" s="10"/>
      <c r="Q21" s="28">
        <f t="shared" ca="1" si="5"/>
        <v>23</v>
      </c>
    </row>
    <row r="22" spans="2:17" x14ac:dyDescent="0.25">
      <c r="B22" s="24" t="s">
        <v>48</v>
      </c>
      <c r="C22" s="3" t="s">
        <v>12</v>
      </c>
      <c r="D22" s="1"/>
      <c r="E22" s="1">
        <v>10</v>
      </c>
      <c r="F22" s="1">
        <v>15</v>
      </c>
      <c r="G22" s="1">
        <v>20</v>
      </c>
      <c r="H22" s="34">
        <f t="shared" ca="1" si="0"/>
        <v>0.91139999999999999</v>
      </c>
      <c r="I22" s="2">
        <f t="shared" si="1"/>
        <v>15</v>
      </c>
      <c r="J22" s="28">
        <f>K21</f>
        <v>168</v>
      </c>
      <c r="K22" s="28">
        <f t="shared" si="2"/>
        <v>183</v>
      </c>
      <c r="L22" s="28">
        <f>L23-I22</f>
        <v>168</v>
      </c>
      <c r="M22" s="28">
        <f t="shared" si="3"/>
        <v>183</v>
      </c>
      <c r="N22" s="31">
        <f t="shared" si="4"/>
        <v>0</v>
      </c>
      <c r="O22" s="19">
        <f t="shared" si="6"/>
        <v>1</v>
      </c>
      <c r="P22" s="10"/>
      <c r="Q22" s="28">
        <f t="shared" ca="1" si="5"/>
        <v>18</v>
      </c>
    </row>
    <row r="23" spans="2:17" x14ac:dyDescent="0.25">
      <c r="B23" s="24" t="s">
        <v>49</v>
      </c>
      <c r="C23" s="3" t="s">
        <v>13</v>
      </c>
      <c r="D23" s="1"/>
      <c r="E23" s="1">
        <v>30</v>
      </c>
      <c r="F23" s="1">
        <v>33</v>
      </c>
      <c r="G23" s="1">
        <v>44</v>
      </c>
      <c r="H23" s="34">
        <f t="shared" ca="1" si="0"/>
        <v>0.33169999999999999</v>
      </c>
      <c r="I23" s="2">
        <f t="shared" si="1"/>
        <v>34</v>
      </c>
      <c r="J23" s="28">
        <f>MAX(K18,K22)</f>
        <v>183</v>
      </c>
      <c r="K23" s="28">
        <f t="shared" si="2"/>
        <v>217</v>
      </c>
      <c r="L23" s="28">
        <f>L24-I23</f>
        <v>183</v>
      </c>
      <c r="M23" s="28">
        <f t="shared" si="3"/>
        <v>217</v>
      </c>
      <c r="N23" s="31">
        <f t="shared" si="4"/>
        <v>0</v>
      </c>
      <c r="O23" s="19">
        <f t="shared" si="6"/>
        <v>1</v>
      </c>
      <c r="P23" s="10"/>
      <c r="Q23" s="28">
        <f t="shared" ca="1" si="5"/>
        <v>34</v>
      </c>
    </row>
    <row r="24" spans="2:17" x14ac:dyDescent="0.25">
      <c r="B24" s="24" t="s">
        <v>50</v>
      </c>
      <c r="C24" s="3" t="s">
        <v>14</v>
      </c>
      <c r="D24" s="1"/>
      <c r="E24" s="1">
        <v>5</v>
      </c>
      <c r="F24" s="1">
        <v>8</v>
      </c>
      <c r="G24" s="1">
        <v>11</v>
      </c>
      <c r="H24" s="34">
        <f t="shared" ca="1" si="0"/>
        <v>5.4999999999999997E-3</v>
      </c>
      <c r="I24" s="2">
        <f t="shared" si="1"/>
        <v>8</v>
      </c>
      <c r="J24" s="28">
        <f>K23</f>
        <v>217</v>
      </c>
      <c r="K24" s="28">
        <f t="shared" si="2"/>
        <v>225</v>
      </c>
      <c r="L24" s="28">
        <f>MIN(L25:L26)-I24</f>
        <v>217</v>
      </c>
      <c r="M24" s="28">
        <f t="shared" si="3"/>
        <v>225</v>
      </c>
      <c r="N24" s="31">
        <f t="shared" si="4"/>
        <v>0</v>
      </c>
      <c r="O24" s="19">
        <f t="shared" si="6"/>
        <v>1</v>
      </c>
      <c r="P24" s="10"/>
      <c r="Q24" s="28">
        <f t="shared" ca="1" si="5"/>
        <v>5</v>
      </c>
    </row>
    <row r="25" spans="2:17" x14ac:dyDescent="0.25">
      <c r="B25" s="24" t="s">
        <v>51</v>
      </c>
      <c r="C25" s="3" t="s">
        <v>15</v>
      </c>
      <c r="D25" s="1"/>
      <c r="E25" s="1">
        <v>10</v>
      </c>
      <c r="F25" s="1">
        <v>15</v>
      </c>
      <c r="G25" s="1">
        <v>25</v>
      </c>
      <c r="H25" s="34">
        <f t="shared" ca="1" si="0"/>
        <v>0.88160000000000005</v>
      </c>
      <c r="I25" s="2">
        <f t="shared" si="1"/>
        <v>16</v>
      </c>
      <c r="J25" s="28">
        <f>K24</f>
        <v>225</v>
      </c>
      <c r="K25" s="28">
        <f t="shared" si="2"/>
        <v>241</v>
      </c>
      <c r="L25" s="28">
        <f>L27-I25</f>
        <v>226</v>
      </c>
      <c r="M25" s="28">
        <f t="shared" si="3"/>
        <v>242</v>
      </c>
      <c r="N25" s="31">
        <f t="shared" si="4"/>
        <v>1</v>
      </c>
      <c r="O25" s="19">
        <f t="shared" si="6"/>
        <v>0</v>
      </c>
      <c r="P25" s="10"/>
      <c r="Q25" s="28">
        <f t="shared" ca="1" si="5"/>
        <v>21</v>
      </c>
    </row>
    <row r="26" spans="2:17" x14ac:dyDescent="0.25">
      <c r="B26" s="24" t="s">
        <v>52</v>
      </c>
      <c r="C26" s="3" t="s">
        <v>15</v>
      </c>
      <c r="D26" s="1"/>
      <c r="E26" s="1">
        <v>13</v>
      </c>
      <c r="F26" s="1">
        <v>17</v>
      </c>
      <c r="G26" s="1">
        <v>19</v>
      </c>
      <c r="H26" s="34">
        <f t="shared" ca="1" si="0"/>
        <v>7.7700000000000005E-2</v>
      </c>
      <c r="I26" s="2">
        <f t="shared" si="1"/>
        <v>17</v>
      </c>
      <c r="J26" s="28">
        <f>K24</f>
        <v>225</v>
      </c>
      <c r="K26" s="28">
        <f t="shared" si="2"/>
        <v>242</v>
      </c>
      <c r="L26" s="28">
        <f>L27-I26</f>
        <v>225</v>
      </c>
      <c r="M26" s="28">
        <f t="shared" si="3"/>
        <v>242</v>
      </c>
      <c r="N26" s="31">
        <f t="shared" si="4"/>
        <v>0</v>
      </c>
      <c r="O26" s="19">
        <f t="shared" si="6"/>
        <v>1</v>
      </c>
      <c r="P26" s="10"/>
      <c r="Q26" s="28">
        <f t="shared" ca="1" si="5"/>
        <v>14</v>
      </c>
    </row>
    <row r="27" spans="2:17" ht="13.8" thickBot="1" x14ac:dyDescent="0.3">
      <c r="B27" s="24" t="s">
        <v>53</v>
      </c>
      <c r="C27" s="3" t="s">
        <v>16</v>
      </c>
      <c r="D27" s="1"/>
      <c r="E27" s="1">
        <v>20</v>
      </c>
      <c r="F27" s="1">
        <v>25</v>
      </c>
      <c r="G27" s="1">
        <v>40</v>
      </c>
      <c r="H27" s="34">
        <f ca="1">ROUND(RAND(),4)</f>
        <v>0.8407</v>
      </c>
      <c r="I27" s="2">
        <f t="shared" si="1"/>
        <v>27</v>
      </c>
      <c r="J27" s="28">
        <f>MAX(K25:K26)</f>
        <v>242</v>
      </c>
      <c r="K27" s="28">
        <f t="shared" si="2"/>
        <v>269</v>
      </c>
      <c r="L27" s="28">
        <f>J27</f>
        <v>242</v>
      </c>
      <c r="M27" s="28">
        <f t="shared" si="3"/>
        <v>269</v>
      </c>
      <c r="N27" s="31">
        <f t="shared" si="4"/>
        <v>0</v>
      </c>
      <c r="O27" s="19">
        <f t="shared" si="6"/>
        <v>1</v>
      </c>
      <c r="P27" s="10"/>
      <c r="Q27" s="28">
        <f t="shared" ca="1" si="5"/>
        <v>33</v>
      </c>
    </row>
    <row r="28" spans="2:17" ht="13.8" thickBot="1" x14ac:dyDescent="0.3">
      <c r="B28" s="25" t="s">
        <v>59</v>
      </c>
      <c r="C28" s="20"/>
      <c r="D28" s="20"/>
      <c r="E28" s="21"/>
      <c r="F28" s="21"/>
      <c r="G28" s="21"/>
      <c r="H28" s="21"/>
      <c r="I28" s="22"/>
      <c r="J28" s="22"/>
      <c r="K28" s="22"/>
      <c r="L28" s="22"/>
      <c r="M28" s="29">
        <f>K27</f>
        <v>269</v>
      </c>
      <c r="N28" s="32">
        <f t="shared" si="4"/>
        <v>0</v>
      </c>
      <c r="O28" s="33"/>
    </row>
    <row r="29" spans="2:17" x14ac:dyDescent="0.25">
      <c r="B29" s="3" t="s">
        <v>60</v>
      </c>
      <c r="O29" s="11"/>
    </row>
    <row r="30" spans="2:17" ht="17.399999999999999" x14ac:dyDescent="0.3">
      <c r="B30" s="12"/>
      <c r="C30" s="12"/>
      <c r="D30" s="12"/>
      <c r="E30" s="13"/>
      <c r="F30" s="13"/>
      <c r="G30" s="13"/>
      <c r="H30" s="13"/>
      <c r="I30" s="13"/>
    </row>
    <row r="31" spans="2:17" ht="17.399999999999999" x14ac:dyDescent="0.3">
      <c r="B31" s="14"/>
      <c r="C31" s="12"/>
      <c r="D31" s="12"/>
      <c r="E31" s="13"/>
      <c r="F31" s="13"/>
      <c r="G31" s="13"/>
      <c r="H31" s="13"/>
      <c r="I31" s="13"/>
    </row>
  </sheetData>
  <mergeCells count="1">
    <mergeCell ref="B2:B3"/>
  </mergeCells>
  <phoneticPr fontId="0" type="noConversion"/>
  <conditionalFormatting sqref="N8:N28">
    <cfRule type="cellIs" dxfId="0" priority="1" stopIfTrue="1" operator="between">
      <formula>-0.001</formula>
      <formula>0.001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Company>Produtec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2001-11-19T08:49:15Z</dcterms:created>
  <dcterms:modified xsi:type="dcterms:W3CDTF">2018-09-02T13:57:30Z</dcterms:modified>
</cp:coreProperties>
</file>