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ui Assis\Desktop\WEB\rassis_WEBSITE\artigos\Operacoes\"/>
    </mc:Choice>
  </mc:AlternateContent>
  <bookViews>
    <workbookView xWindow="0" yWindow="0" windowWidth="13800" windowHeight="6108"/>
  </bookViews>
  <sheets>
    <sheet name="Acolhimento" sheetId="2" r:id="rId1"/>
    <sheet name="Dados e Resultados" sheetId="3" r:id="rId2"/>
  </sheets>
  <calcPr calcId="152511"/>
</workbook>
</file>

<file path=xl/calcChain.xml><?xml version="1.0" encoding="utf-8"?>
<calcChain xmlns="http://schemas.openxmlformats.org/spreadsheetml/2006/main">
  <c r="K22" i="3" l="1"/>
  <c r="K21" i="3"/>
  <c r="K20" i="3"/>
  <c r="G13" i="3"/>
  <c r="G14" i="3"/>
  <c r="G15" i="3"/>
  <c r="Q13" i="3"/>
  <c r="Q14" i="3"/>
  <c r="Q15" i="3"/>
  <c r="Q10" i="3"/>
  <c r="G10" i="3"/>
  <c r="L3" i="3" l="1"/>
  <c r="L6" i="3" s="1"/>
  <c r="Q11" i="3" s="1"/>
  <c r="F22" i="3" l="1"/>
  <c r="H3" i="3"/>
  <c r="B4" i="3" s="1"/>
  <c r="B6" i="3" s="1"/>
  <c r="S7" i="3"/>
  <c r="I7" i="3" l="1"/>
  <c r="G11" i="3" l="1"/>
  <c r="F20" i="3" s="1"/>
  <c r="F21" i="3" s="1"/>
  <c r="F23" i="3" s="1"/>
  <c r="F19" i="3"/>
</calcChain>
</file>

<file path=xl/comments1.xml><?xml version="1.0" encoding="utf-8"?>
<comments xmlns="http://schemas.openxmlformats.org/spreadsheetml/2006/main">
  <authors>
    <author>Rui Assis</author>
  </authors>
  <commentList>
    <comment ref="G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Nº de peças boas necessárias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Nº de peças a processar</t>
        </r>
      </text>
    </comment>
    <comment ref="Q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Nº de peças boas necessárias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Nº de peças a processar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Nº de peças recirculadas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Taxa de rejeições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Nº de peças recirculadas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Taxa de rejeições</t>
        </r>
      </text>
    </comment>
    <comment ref="A7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Taxa de recirculação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Nº de peças rejeitadas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Taxa de recirculação</t>
        </r>
      </text>
    </comment>
    <comment ref="R7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Nº de peças rejeitadas</t>
        </r>
      </text>
    </comment>
    <comment ref="A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Rendimento de recuperação dos recirculados</t>
        </r>
      </text>
    </comment>
    <comment ref="K8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Rendimento de recuperação dos recirculados</t>
        </r>
      </text>
    </comment>
    <comment ref="A9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As peças são recuperadas de uma única vez? </t>
        </r>
        <r>
          <rPr>
            <b/>
            <sz val="8"/>
            <color indexed="10"/>
            <rFont val="Tahoma"/>
            <family val="2"/>
          </rPr>
          <t>S</t>
        </r>
        <r>
          <rPr>
            <sz val="8"/>
            <color indexed="81"/>
            <rFont val="Tahoma"/>
            <family val="2"/>
          </rPr>
          <t xml:space="preserve"> ou </t>
        </r>
        <r>
          <rPr>
            <b/>
            <sz val="8"/>
            <color indexed="10"/>
            <rFont val="Tahoma"/>
            <family val="2"/>
          </rPr>
          <t>N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As peças são recuperadas de uma única vez? </t>
        </r>
        <r>
          <rPr>
            <b/>
            <sz val="8"/>
            <color indexed="10"/>
            <rFont val="Tahoma"/>
            <family val="2"/>
          </rPr>
          <t>S</t>
        </r>
        <r>
          <rPr>
            <sz val="8"/>
            <color indexed="81"/>
            <rFont val="Tahoma"/>
            <family val="2"/>
          </rPr>
          <t xml:space="preserve"> ou </t>
        </r>
        <r>
          <rPr>
            <b/>
            <sz val="8"/>
            <color indexed="10"/>
            <rFont val="Tahoma"/>
            <family val="2"/>
          </rPr>
          <t>N</t>
        </r>
      </text>
    </comment>
    <comment ref="A10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Produção discreta </t>
        </r>
        <r>
          <rPr>
            <b/>
            <sz val="8"/>
            <color indexed="10"/>
            <rFont val="Tahoma"/>
            <family val="2"/>
          </rPr>
          <t>D</t>
        </r>
        <r>
          <rPr>
            <sz val="8"/>
            <color indexed="81"/>
            <rFont val="Tahoma"/>
            <family val="2"/>
          </rPr>
          <t xml:space="preserve">
Produção contínua </t>
        </r>
        <r>
          <rPr>
            <b/>
            <sz val="8"/>
            <color indexed="10"/>
            <rFont val="Tahoma"/>
            <family val="2"/>
          </rPr>
          <t>C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hora-máquina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Tempo (calendário) de produção necessário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Produção discreta </t>
        </r>
        <r>
          <rPr>
            <b/>
            <sz val="8"/>
            <color indexed="10"/>
            <rFont val="Tahoma"/>
            <family val="2"/>
          </rPr>
          <t>D</t>
        </r>
        <r>
          <rPr>
            <sz val="8"/>
            <color indexed="81"/>
            <rFont val="Tahoma"/>
            <family val="2"/>
          </rPr>
          <t xml:space="preserve">
Produção contínua </t>
        </r>
        <r>
          <rPr>
            <b/>
            <sz val="8"/>
            <color indexed="10"/>
            <rFont val="Tahoma"/>
            <family val="2"/>
          </rPr>
          <t>C</t>
        </r>
      </text>
    </comment>
    <comment ref="M10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hora-máquina</t>
        </r>
      </text>
    </comment>
    <comment ref="P10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Tempo (calendário) de produção necessário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da matéria prima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total da encomenda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total da encomenda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Tempo unitário de produção</t>
        </r>
      </text>
    </comment>
    <comment ref="M12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Tempo unitário de produção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da energia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unitário real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da energia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unitário real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unitário ideal (sem defeitos de qualidade)</t>
        </r>
      </text>
    </comment>
    <comment ref="P14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unitário ideal (sem defeitos de qualidade)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unitário de não qualidade</t>
        </r>
      </text>
    </comment>
    <comment ref="P15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unitário de não qualidade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Tempo de produção necessário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Preço unitário de venda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total da encomenda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unitário real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unitário ideal (sem defeitos de qualidade)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Custo de oportunidade de cada hora do PT-A ou do PT-B parado, quando ambos são estrangulamento da produção, isto é, não existem meios alternativos ou tempo disponível para compensação.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Custo unitário de não qualidade</t>
        </r>
      </text>
    </comment>
  </commentList>
</comments>
</file>

<file path=xl/sharedStrings.xml><?xml version="1.0" encoding="utf-8"?>
<sst xmlns="http://schemas.openxmlformats.org/spreadsheetml/2006/main" count="94" uniqueCount="41">
  <si>
    <t>p =</t>
  </si>
  <si>
    <t>r =</t>
  </si>
  <si>
    <t>unid</t>
  </si>
  <si>
    <t>T =</t>
  </si>
  <si>
    <t>t =</t>
  </si>
  <si>
    <t>horas</t>
  </si>
  <si>
    <t>C =</t>
  </si>
  <si>
    <t>pv =</t>
  </si>
  <si>
    <t>min/unid</t>
  </si>
  <si>
    <t>Rui Assis</t>
  </si>
  <si>
    <t>S/N =</t>
  </si>
  <si>
    <t>€/unid</t>
  </si>
  <si>
    <t>€/hora</t>
  </si>
  <si>
    <t>€</t>
  </si>
  <si>
    <r>
      <t>Q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 xml:space="preserve"> =</t>
    </r>
  </si>
  <si>
    <r>
      <t>Q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=</t>
    </r>
  </si>
  <si>
    <r>
      <t>Q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 xml:space="preserve"> =</t>
    </r>
  </si>
  <si>
    <r>
      <t>Q</t>
    </r>
    <r>
      <rPr>
        <vertAlign val="subscript"/>
        <sz val="12"/>
        <rFont val="Arial"/>
        <family val="2"/>
      </rPr>
      <t>r</t>
    </r>
    <r>
      <rPr>
        <sz val="12"/>
        <rFont val="Arial"/>
        <family val="2"/>
      </rPr>
      <t xml:space="preserve"> =</t>
    </r>
  </si>
  <si>
    <r>
      <t>h</t>
    </r>
    <r>
      <rPr>
        <sz val="12"/>
        <rFont val="Arial"/>
        <family val="2"/>
      </rPr>
      <t xml:space="preserve"> =</t>
    </r>
  </si>
  <si>
    <r>
      <t>h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 xml:space="preserve"> =</t>
    </r>
  </si>
  <si>
    <r>
      <t>c</t>
    </r>
    <r>
      <rPr>
        <vertAlign val="subscript"/>
        <sz val="12"/>
        <rFont val="Arial"/>
        <family val="2"/>
      </rPr>
      <t>real</t>
    </r>
    <r>
      <rPr>
        <sz val="12"/>
        <rFont val="Arial"/>
        <family val="2"/>
      </rPr>
      <t xml:space="preserve"> =</t>
    </r>
  </si>
  <si>
    <r>
      <t>c</t>
    </r>
    <r>
      <rPr>
        <vertAlign val="subscript"/>
        <sz val="12"/>
        <rFont val="Arial"/>
        <family val="2"/>
      </rPr>
      <t>ideal</t>
    </r>
    <r>
      <rPr>
        <sz val="12"/>
        <rFont val="Arial"/>
        <family val="2"/>
      </rPr>
      <t xml:space="preserve"> =</t>
    </r>
  </si>
  <si>
    <r>
      <t>c</t>
    </r>
    <r>
      <rPr>
        <vertAlign val="subscript"/>
        <sz val="12"/>
        <rFont val="Arial"/>
        <family val="2"/>
      </rPr>
      <t>nq</t>
    </r>
    <r>
      <rPr>
        <sz val="12"/>
        <rFont val="Arial"/>
        <family val="2"/>
      </rPr>
      <t xml:space="preserve"> =</t>
    </r>
  </si>
  <si>
    <t>D/C =</t>
  </si>
  <si>
    <t>d</t>
  </si>
  <si>
    <t>s</t>
  </si>
  <si>
    <t>m.c. =</t>
  </si>
  <si>
    <t>http://www.rassis.com</t>
  </si>
  <si>
    <t xml:space="preserve">Células a azul para dados, verde claro para cálculos intermédios e amarelo para resultados </t>
  </si>
  <si>
    <t>Gestão de Operações</t>
  </si>
  <si>
    <t>Disponibilidade =</t>
  </si>
  <si>
    <r>
      <t>C</t>
    </r>
    <r>
      <rPr>
        <vertAlign val="subscript"/>
        <sz val="12"/>
        <rFont val="Arial"/>
        <family val="2"/>
      </rPr>
      <t>real</t>
    </r>
    <r>
      <rPr>
        <sz val="12"/>
        <rFont val="Arial"/>
        <family val="2"/>
      </rPr>
      <t xml:space="preserve"> =</t>
    </r>
  </si>
  <si>
    <r>
      <t>C</t>
    </r>
    <r>
      <rPr>
        <vertAlign val="subscript"/>
        <sz val="12"/>
        <rFont val="Arial"/>
        <family val="2"/>
      </rPr>
      <t>ideal</t>
    </r>
    <r>
      <rPr>
        <sz val="12"/>
        <rFont val="Arial"/>
        <family val="2"/>
      </rPr>
      <t xml:space="preserve"> =</t>
    </r>
  </si>
  <si>
    <r>
      <t>C</t>
    </r>
    <r>
      <rPr>
        <vertAlign val="subscript"/>
        <sz val="12"/>
        <rFont val="Arial"/>
        <family val="2"/>
      </rPr>
      <t>nq</t>
    </r>
    <r>
      <rPr>
        <sz val="12"/>
        <rFont val="Arial"/>
        <family val="2"/>
      </rPr>
      <t xml:space="preserve"> =</t>
    </r>
  </si>
  <si>
    <t>Energia (primeira vez) =</t>
  </si>
  <si>
    <t>Energia (recuperados) =</t>
  </si>
  <si>
    <t>cv =</t>
  </si>
  <si>
    <t>C.oport. =</t>
  </si>
  <si>
    <t>m.p. =</t>
  </si>
  <si>
    <t>Impacto de não-qualidade numa linha de produção</t>
  </si>
  <si>
    <t>rassis46@gmail.com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</si>
</sst>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20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vertAlign val="subscript"/>
      <sz val="12"/>
      <name val="Arial"/>
      <family val="2"/>
    </font>
    <font>
      <sz val="12"/>
      <color indexed="12"/>
      <name val="Arial"/>
      <family val="2"/>
    </font>
    <font>
      <sz val="12"/>
      <name val="Symbol"/>
      <family val="1"/>
      <charset val="2"/>
    </font>
    <font>
      <sz val="12"/>
      <color indexed="10"/>
      <name val="Arial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4" fillId="2" borderId="0" xfId="0" applyFont="1" applyFill="1" applyProtection="1"/>
    <xf numFmtId="0" fontId="4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7" fillId="2" borderId="0" xfId="0" applyNumberFormat="1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>
      <alignment horizontal="right"/>
    </xf>
    <xf numFmtId="3" fontId="13" fillId="4" borderId="0" xfId="0" applyNumberFormat="1" applyFont="1" applyFill="1" applyAlignment="1">
      <alignment horizontal="center"/>
    </xf>
    <xf numFmtId="0" fontId="13" fillId="5" borderId="0" xfId="0" applyNumberFormat="1" applyFont="1" applyFill="1" applyAlignment="1">
      <alignment horizontal="center"/>
    </xf>
    <xf numFmtId="9" fontId="13" fillId="4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3" fillId="4" borderId="0" xfId="0" applyNumberFormat="1" applyFont="1" applyFill="1" applyAlignment="1">
      <alignment horizontal="center"/>
    </xf>
    <xf numFmtId="0" fontId="15" fillId="6" borderId="0" xfId="0" applyNumberFormat="1" applyFont="1" applyFill="1" applyAlignment="1">
      <alignment horizontal="center"/>
    </xf>
    <xf numFmtId="10" fontId="13" fillId="4" borderId="0" xfId="0" applyNumberFormat="1" applyFont="1" applyFill="1" applyAlignment="1">
      <alignment horizontal="center"/>
    </xf>
    <xf numFmtId="0" fontId="16" fillId="2" borderId="0" xfId="1" applyFont="1" applyFill="1" applyAlignment="1" applyProtection="1">
      <alignment horizontal="center"/>
    </xf>
    <xf numFmtId="0" fontId="18" fillId="2" borderId="0" xfId="0" applyFont="1" applyFill="1" applyProtection="1"/>
    <xf numFmtId="0" fontId="6" fillId="2" borderId="0" xfId="0" applyFont="1" applyFill="1" applyAlignment="1" applyProtection="1">
      <alignment horizontal="center"/>
      <protection hidden="1"/>
    </xf>
    <xf numFmtId="0" fontId="21" fillId="2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350520</xdr:colOff>
      <xdr:row>3</xdr:row>
      <xdr:rowOff>129540</xdr:rowOff>
    </xdr:from>
    <xdr:to>
      <xdr:col>13</xdr:col>
      <xdr:colOff>38100</xdr:colOff>
      <xdr:row>3</xdr:row>
      <xdr:rowOff>129540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4328160" y="746760"/>
          <a:ext cx="41757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91440</xdr:colOff>
      <xdr:row>2</xdr:row>
      <xdr:rowOff>121920</xdr:rowOff>
    </xdr:from>
    <xdr:to>
      <xdr:col>6</xdr:col>
      <xdr:colOff>274320</xdr:colOff>
      <xdr:row>6</xdr:row>
      <xdr:rowOff>30480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2080260" y="502920"/>
          <a:ext cx="2171700" cy="80772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624840</xdr:colOff>
      <xdr:row>4</xdr:row>
      <xdr:rowOff>76200</xdr:rowOff>
    </xdr:from>
    <xdr:to>
      <xdr:col>3</xdr:col>
      <xdr:colOff>68580</xdr:colOff>
      <xdr:row>4</xdr:row>
      <xdr:rowOff>76200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1287780" y="929640"/>
          <a:ext cx="76962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350520</xdr:colOff>
      <xdr:row>4</xdr:row>
      <xdr:rowOff>76200</xdr:rowOff>
    </xdr:from>
    <xdr:to>
      <xdr:col>7</xdr:col>
      <xdr:colOff>449580</xdr:colOff>
      <xdr:row>4</xdr:row>
      <xdr:rowOff>76200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4328160" y="929640"/>
          <a:ext cx="7620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350520</xdr:colOff>
      <xdr:row>5</xdr:row>
      <xdr:rowOff>38100</xdr:rowOff>
    </xdr:from>
    <xdr:to>
      <xdr:col>7</xdr:col>
      <xdr:colOff>68580</xdr:colOff>
      <xdr:row>5</xdr:row>
      <xdr:rowOff>38100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4328160" y="1082040"/>
          <a:ext cx="3810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411480</xdr:colOff>
      <xdr:row>5</xdr:row>
      <xdr:rowOff>45720</xdr:rowOff>
    </xdr:from>
    <xdr:to>
      <xdr:col>3</xdr:col>
      <xdr:colOff>68580</xdr:colOff>
      <xdr:row>5</xdr:row>
      <xdr:rowOff>45720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1737360" y="1089660"/>
          <a:ext cx="32004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411480</xdr:colOff>
      <xdr:row>5</xdr:row>
      <xdr:rowOff>38100</xdr:rowOff>
    </xdr:from>
    <xdr:to>
      <xdr:col>2</xdr:col>
      <xdr:colOff>411480</xdr:colOff>
      <xdr:row>8</xdr:row>
      <xdr:rowOff>30480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1737360" y="1082040"/>
          <a:ext cx="0" cy="65532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411480</xdr:colOff>
      <xdr:row>8</xdr:row>
      <xdr:rowOff>30480</xdr:rowOff>
    </xdr:from>
    <xdr:to>
      <xdr:col>7</xdr:col>
      <xdr:colOff>68580</xdr:colOff>
      <xdr:row>8</xdr:row>
      <xdr:rowOff>30480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1737360" y="1737360"/>
          <a:ext cx="29718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68580</xdr:colOff>
      <xdr:row>5</xdr:row>
      <xdr:rowOff>38100</xdr:rowOff>
    </xdr:from>
    <xdr:to>
      <xdr:col>7</xdr:col>
      <xdr:colOff>68580</xdr:colOff>
      <xdr:row>8</xdr:row>
      <xdr:rowOff>30480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4709160" y="1082040"/>
          <a:ext cx="0" cy="65532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624840</xdr:colOff>
      <xdr:row>4</xdr:row>
      <xdr:rowOff>76200</xdr:rowOff>
    </xdr:from>
    <xdr:to>
      <xdr:col>3</xdr:col>
      <xdr:colOff>68580</xdr:colOff>
      <xdr:row>4</xdr:row>
      <xdr:rowOff>76200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1287780" y="929640"/>
          <a:ext cx="76962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350520</xdr:colOff>
      <xdr:row>4</xdr:row>
      <xdr:rowOff>76200</xdr:rowOff>
    </xdr:from>
    <xdr:to>
      <xdr:col>7</xdr:col>
      <xdr:colOff>449580</xdr:colOff>
      <xdr:row>4</xdr:row>
      <xdr:rowOff>76200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>
          <a:off x="4328160" y="929640"/>
          <a:ext cx="7620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350520</xdr:colOff>
      <xdr:row>5</xdr:row>
      <xdr:rowOff>38100</xdr:rowOff>
    </xdr:from>
    <xdr:to>
      <xdr:col>7</xdr:col>
      <xdr:colOff>68580</xdr:colOff>
      <xdr:row>5</xdr:row>
      <xdr:rowOff>38100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>
          <a:off x="4328160" y="1082040"/>
          <a:ext cx="3810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411480</xdr:colOff>
      <xdr:row>5</xdr:row>
      <xdr:rowOff>45720</xdr:rowOff>
    </xdr:from>
    <xdr:to>
      <xdr:col>3</xdr:col>
      <xdr:colOff>68580</xdr:colOff>
      <xdr:row>5</xdr:row>
      <xdr:rowOff>45720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>
          <a:off x="1737360" y="1089660"/>
          <a:ext cx="32004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411480</xdr:colOff>
      <xdr:row>5</xdr:row>
      <xdr:rowOff>38100</xdr:rowOff>
    </xdr:from>
    <xdr:to>
      <xdr:col>2</xdr:col>
      <xdr:colOff>411480</xdr:colOff>
      <xdr:row>8</xdr:row>
      <xdr:rowOff>30480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>
          <a:off x="1737360" y="1082040"/>
          <a:ext cx="0" cy="65532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411480</xdr:colOff>
      <xdr:row>8</xdr:row>
      <xdr:rowOff>30480</xdr:rowOff>
    </xdr:from>
    <xdr:to>
      <xdr:col>7</xdr:col>
      <xdr:colOff>68580</xdr:colOff>
      <xdr:row>8</xdr:row>
      <xdr:rowOff>30480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>
          <a:off x="1737360" y="1737360"/>
          <a:ext cx="29718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68580</xdr:colOff>
      <xdr:row>5</xdr:row>
      <xdr:rowOff>38100</xdr:rowOff>
    </xdr:from>
    <xdr:to>
      <xdr:col>7</xdr:col>
      <xdr:colOff>68580</xdr:colOff>
      <xdr:row>8</xdr:row>
      <xdr:rowOff>30480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4709160" y="1082040"/>
          <a:ext cx="0" cy="65532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91440</xdr:colOff>
      <xdr:row>2</xdr:row>
      <xdr:rowOff>121920</xdr:rowOff>
    </xdr:from>
    <xdr:to>
      <xdr:col>16</xdr:col>
      <xdr:colOff>274320</xdr:colOff>
      <xdr:row>6</xdr:row>
      <xdr:rowOff>30480</xdr:rowOff>
    </xdr:to>
    <xdr:sp macro="" textlink="">
      <xdr:nvSpPr>
        <xdr:cNvPr id="2065" name="AutoShape 17"/>
        <xdr:cNvSpPr>
          <a:spLocks noChangeArrowheads="1"/>
        </xdr:cNvSpPr>
      </xdr:nvSpPr>
      <xdr:spPr bwMode="auto">
        <a:xfrm>
          <a:off x="8557260" y="502920"/>
          <a:ext cx="2057400" cy="80772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350520</xdr:colOff>
      <xdr:row>3</xdr:row>
      <xdr:rowOff>129540</xdr:rowOff>
    </xdr:from>
    <xdr:to>
      <xdr:col>17</xdr:col>
      <xdr:colOff>449580</xdr:colOff>
      <xdr:row>3</xdr:row>
      <xdr:rowOff>129540</xdr:rowOff>
    </xdr:to>
    <xdr:sp macro="" textlink="">
      <xdr:nvSpPr>
        <xdr:cNvPr id="2066" name="Line 18"/>
        <xdr:cNvSpPr>
          <a:spLocks noChangeShapeType="1"/>
        </xdr:cNvSpPr>
      </xdr:nvSpPr>
      <xdr:spPr bwMode="auto">
        <a:xfrm>
          <a:off x="10690860" y="746760"/>
          <a:ext cx="723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350520</xdr:colOff>
      <xdr:row>4</xdr:row>
      <xdr:rowOff>76200</xdr:rowOff>
    </xdr:from>
    <xdr:to>
      <xdr:col>17</xdr:col>
      <xdr:colOff>449580</xdr:colOff>
      <xdr:row>4</xdr:row>
      <xdr:rowOff>76200</xdr:rowOff>
    </xdr:to>
    <xdr:sp macro="" textlink="">
      <xdr:nvSpPr>
        <xdr:cNvPr id="2067" name="Line 19"/>
        <xdr:cNvSpPr>
          <a:spLocks noChangeShapeType="1"/>
        </xdr:cNvSpPr>
      </xdr:nvSpPr>
      <xdr:spPr bwMode="auto">
        <a:xfrm>
          <a:off x="10690860" y="929640"/>
          <a:ext cx="723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350520</xdr:colOff>
      <xdr:row>5</xdr:row>
      <xdr:rowOff>38100</xdr:rowOff>
    </xdr:from>
    <xdr:to>
      <xdr:col>17</xdr:col>
      <xdr:colOff>68580</xdr:colOff>
      <xdr:row>5</xdr:row>
      <xdr:rowOff>38100</xdr:rowOff>
    </xdr:to>
    <xdr:sp macro="" textlink="">
      <xdr:nvSpPr>
        <xdr:cNvPr id="2068" name="Line 20"/>
        <xdr:cNvSpPr>
          <a:spLocks noChangeShapeType="1"/>
        </xdr:cNvSpPr>
      </xdr:nvSpPr>
      <xdr:spPr bwMode="auto">
        <a:xfrm>
          <a:off x="10690860" y="1082040"/>
          <a:ext cx="342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411480</xdr:colOff>
      <xdr:row>5</xdr:row>
      <xdr:rowOff>45720</xdr:rowOff>
    </xdr:from>
    <xdr:to>
      <xdr:col>13</xdr:col>
      <xdr:colOff>68580</xdr:colOff>
      <xdr:row>5</xdr:row>
      <xdr:rowOff>45720</xdr:rowOff>
    </xdr:to>
    <xdr:sp macro="" textlink="">
      <xdr:nvSpPr>
        <xdr:cNvPr id="2069" name="Line 21"/>
        <xdr:cNvSpPr>
          <a:spLocks noChangeShapeType="1"/>
        </xdr:cNvSpPr>
      </xdr:nvSpPr>
      <xdr:spPr bwMode="auto">
        <a:xfrm>
          <a:off x="8252460" y="1089660"/>
          <a:ext cx="28194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411480</xdr:colOff>
      <xdr:row>5</xdr:row>
      <xdr:rowOff>38100</xdr:rowOff>
    </xdr:from>
    <xdr:to>
      <xdr:col>12</xdr:col>
      <xdr:colOff>411480</xdr:colOff>
      <xdr:row>8</xdr:row>
      <xdr:rowOff>30480</xdr:rowOff>
    </xdr:to>
    <xdr:sp macro="" textlink="">
      <xdr:nvSpPr>
        <xdr:cNvPr id="2070" name="Line 22"/>
        <xdr:cNvSpPr>
          <a:spLocks noChangeShapeType="1"/>
        </xdr:cNvSpPr>
      </xdr:nvSpPr>
      <xdr:spPr bwMode="auto">
        <a:xfrm>
          <a:off x="8252460" y="1082040"/>
          <a:ext cx="0" cy="65532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411480</xdr:colOff>
      <xdr:row>8</xdr:row>
      <xdr:rowOff>30480</xdr:rowOff>
    </xdr:from>
    <xdr:to>
      <xdr:col>17</xdr:col>
      <xdr:colOff>68580</xdr:colOff>
      <xdr:row>8</xdr:row>
      <xdr:rowOff>30480</xdr:rowOff>
    </xdr:to>
    <xdr:sp macro="" textlink="">
      <xdr:nvSpPr>
        <xdr:cNvPr id="2071" name="Line 23"/>
        <xdr:cNvSpPr>
          <a:spLocks noChangeShapeType="1"/>
        </xdr:cNvSpPr>
      </xdr:nvSpPr>
      <xdr:spPr bwMode="auto">
        <a:xfrm>
          <a:off x="8252460" y="1737360"/>
          <a:ext cx="27813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68580</xdr:colOff>
      <xdr:row>5</xdr:row>
      <xdr:rowOff>38100</xdr:rowOff>
    </xdr:from>
    <xdr:to>
      <xdr:col>17</xdr:col>
      <xdr:colOff>68580</xdr:colOff>
      <xdr:row>8</xdr:row>
      <xdr:rowOff>30480</xdr:rowOff>
    </xdr:to>
    <xdr:sp macro="" textlink="">
      <xdr:nvSpPr>
        <xdr:cNvPr id="2072" name="Line 24"/>
        <xdr:cNvSpPr>
          <a:spLocks noChangeShapeType="1"/>
        </xdr:cNvSpPr>
      </xdr:nvSpPr>
      <xdr:spPr bwMode="auto">
        <a:xfrm>
          <a:off x="11033760" y="1082040"/>
          <a:ext cx="0" cy="65532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350520</xdr:colOff>
      <xdr:row>3</xdr:row>
      <xdr:rowOff>129540</xdr:rowOff>
    </xdr:from>
    <xdr:to>
      <xdr:col>17</xdr:col>
      <xdr:colOff>449580</xdr:colOff>
      <xdr:row>3</xdr:row>
      <xdr:rowOff>129540</xdr:rowOff>
    </xdr:to>
    <xdr:sp macro="" textlink="">
      <xdr:nvSpPr>
        <xdr:cNvPr id="2073" name="Line 25"/>
        <xdr:cNvSpPr>
          <a:spLocks noChangeShapeType="1"/>
        </xdr:cNvSpPr>
      </xdr:nvSpPr>
      <xdr:spPr bwMode="auto">
        <a:xfrm>
          <a:off x="10690860" y="746760"/>
          <a:ext cx="723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350520</xdr:colOff>
      <xdr:row>4</xdr:row>
      <xdr:rowOff>76200</xdr:rowOff>
    </xdr:from>
    <xdr:to>
      <xdr:col>17</xdr:col>
      <xdr:colOff>449580</xdr:colOff>
      <xdr:row>4</xdr:row>
      <xdr:rowOff>76200</xdr:rowOff>
    </xdr:to>
    <xdr:sp macro="" textlink="">
      <xdr:nvSpPr>
        <xdr:cNvPr id="2074" name="Line 26"/>
        <xdr:cNvSpPr>
          <a:spLocks noChangeShapeType="1"/>
        </xdr:cNvSpPr>
      </xdr:nvSpPr>
      <xdr:spPr bwMode="auto">
        <a:xfrm>
          <a:off x="10690860" y="929640"/>
          <a:ext cx="723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350520</xdr:colOff>
      <xdr:row>5</xdr:row>
      <xdr:rowOff>38100</xdr:rowOff>
    </xdr:from>
    <xdr:to>
      <xdr:col>17</xdr:col>
      <xdr:colOff>68580</xdr:colOff>
      <xdr:row>5</xdr:row>
      <xdr:rowOff>38100</xdr:rowOff>
    </xdr:to>
    <xdr:sp macro="" textlink="">
      <xdr:nvSpPr>
        <xdr:cNvPr id="2075" name="Line 27"/>
        <xdr:cNvSpPr>
          <a:spLocks noChangeShapeType="1"/>
        </xdr:cNvSpPr>
      </xdr:nvSpPr>
      <xdr:spPr bwMode="auto">
        <a:xfrm>
          <a:off x="10690860" y="1082040"/>
          <a:ext cx="342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411480</xdr:colOff>
      <xdr:row>5</xdr:row>
      <xdr:rowOff>45720</xdr:rowOff>
    </xdr:from>
    <xdr:to>
      <xdr:col>13</xdr:col>
      <xdr:colOff>68580</xdr:colOff>
      <xdr:row>5</xdr:row>
      <xdr:rowOff>45720</xdr:rowOff>
    </xdr:to>
    <xdr:sp macro="" textlink="">
      <xdr:nvSpPr>
        <xdr:cNvPr id="2076" name="Line 28"/>
        <xdr:cNvSpPr>
          <a:spLocks noChangeShapeType="1"/>
        </xdr:cNvSpPr>
      </xdr:nvSpPr>
      <xdr:spPr bwMode="auto">
        <a:xfrm>
          <a:off x="8252460" y="1089660"/>
          <a:ext cx="28194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411480</xdr:colOff>
      <xdr:row>5</xdr:row>
      <xdr:rowOff>38100</xdr:rowOff>
    </xdr:from>
    <xdr:to>
      <xdr:col>12</xdr:col>
      <xdr:colOff>411480</xdr:colOff>
      <xdr:row>8</xdr:row>
      <xdr:rowOff>30480</xdr:rowOff>
    </xdr:to>
    <xdr:sp macro="" textlink="">
      <xdr:nvSpPr>
        <xdr:cNvPr id="2077" name="Line 29"/>
        <xdr:cNvSpPr>
          <a:spLocks noChangeShapeType="1"/>
        </xdr:cNvSpPr>
      </xdr:nvSpPr>
      <xdr:spPr bwMode="auto">
        <a:xfrm>
          <a:off x="8252460" y="1082040"/>
          <a:ext cx="0" cy="65532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411480</xdr:colOff>
      <xdr:row>8</xdr:row>
      <xdr:rowOff>30480</xdr:rowOff>
    </xdr:from>
    <xdr:to>
      <xdr:col>17</xdr:col>
      <xdr:colOff>68580</xdr:colOff>
      <xdr:row>8</xdr:row>
      <xdr:rowOff>30480</xdr:rowOff>
    </xdr:to>
    <xdr:sp macro="" textlink="">
      <xdr:nvSpPr>
        <xdr:cNvPr id="2078" name="Line 30"/>
        <xdr:cNvSpPr>
          <a:spLocks noChangeShapeType="1"/>
        </xdr:cNvSpPr>
      </xdr:nvSpPr>
      <xdr:spPr bwMode="auto">
        <a:xfrm>
          <a:off x="8252460" y="1737360"/>
          <a:ext cx="27813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68580</xdr:colOff>
      <xdr:row>5</xdr:row>
      <xdr:rowOff>38100</xdr:rowOff>
    </xdr:from>
    <xdr:to>
      <xdr:col>17</xdr:col>
      <xdr:colOff>68580</xdr:colOff>
      <xdr:row>8</xdr:row>
      <xdr:rowOff>30480</xdr:rowOff>
    </xdr:to>
    <xdr:sp macro="" textlink="">
      <xdr:nvSpPr>
        <xdr:cNvPr id="2079" name="Line 31"/>
        <xdr:cNvSpPr>
          <a:spLocks noChangeShapeType="1"/>
        </xdr:cNvSpPr>
      </xdr:nvSpPr>
      <xdr:spPr bwMode="auto">
        <a:xfrm>
          <a:off x="11033760" y="1082040"/>
          <a:ext cx="0" cy="65532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312420</xdr:colOff>
      <xdr:row>3</xdr:row>
      <xdr:rowOff>76199</xdr:rowOff>
    </xdr:from>
    <xdr:to>
      <xdr:col>6</xdr:col>
      <xdr:colOff>30480</xdr:colOff>
      <xdr:row>6</xdr:row>
      <xdr:rowOff>0</xdr:rowOff>
    </xdr:to>
    <xdr:sp macro="" textlink="">
      <xdr:nvSpPr>
        <xdr:cNvPr id="2080" name="Rectangle 32"/>
        <xdr:cNvSpPr>
          <a:spLocks noChangeArrowheads="1"/>
        </xdr:cNvSpPr>
      </xdr:nvSpPr>
      <xdr:spPr bwMode="auto">
        <a:xfrm>
          <a:off x="4636770" y="647699"/>
          <a:ext cx="1718310" cy="4953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0800">
              <a:solidFill>
                <a:srgbClr val="808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ct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Posto de Trabalho</a:t>
          </a:r>
          <a:endParaRPr lang="pt-PT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</a:t>
          </a:r>
          <a:endParaRPr lang="pt-PT"/>
        </a:p>
      </xdr:txBody>
    </xdr:sp>
    <xdr:clientData/>
  </xdr:twoCellAnchor>
  <xdr:twoCellAnchor>
    <xdr:from>
      <xdr:col>13</xdr:col>
      <xdr:colOff>320040</xdr:colOff>
      <xdr:row>3</xdr:row>
      <xdr:rowOff>99060</xdr:rowOff>
    </xdr:from>
    <xdr:to>
      <xdr:col>16</xdr:col>
      <xdr:colOff>38100</xdr:colOff>
      <xdr:row>5</xdr:row>
      <xdr:rowOff>152400</xdr:rowOff>
    </xdr:to>
    <xdr:sp macro="" textlink="">
      <xdr:nvSpPr>
        <xdr:cNvPr id="2081" name="Rectangle 33"/>
        <xdr:cNvSpPr>
          <a:spLocks noChangeArrowheads="1"/>
        </xdr:cNvSpPr>
      </xdr:nvSpPr>
      <xdr:spPr bwMode="auto">
        <a:xfrm>
          <a:off x="11159490" y="670560"/>
          <a:ext cx="1604010" cy="434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0800">
              <a:solidFill>
                <a:srgbClr val="808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ct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Posto de Trabalho</a:t>
          </a:r>
          <a:endParaRPr lang="pt-PT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</a:t>
          </a:r>
          <a:endParaRPr lang="pt-PT"/>
        </a:p>
      </xdr:txBody>
    </xdr:sp>
    <xdr:clientData/>
  </xdr:twoCellAnchor>
  <xdr:twoCellAnchor>
    <xdr:from>
      <xdr:col>0</xdr:col>
      <xdr:colOff>397933</xdr:colOff>
      <xdr:row>23</xdr:row>
      <xdr:rowOff>192618</xdr:rowOff>
    </xdr:from>
    <xdr:to>
      <xdr:col>21</xdr:col>
      <xdr:colOff>448733</xdr:colOff>
      <xdr:row>31</xdr:row>
      <xdr:rowOff>16932</xdr:rowOff>
    </xdr:to>
    <xdr:sp macro="" textlink="">
      <xdr:nvSpPr>
        <xdr:cNvPr id="2" name="TextBox 1"/>
        <xdr:cNvSpPr txBox="1"/>
      </xdr:nvSpPr>
      <xdr:spPr>
        <a:xfrm>
          <a:off x="397933" y="4671485"/>
          <a:ext cx="14986000" cy="138218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- Este arranjo dos dois PT´s prevê o funcionamento independente dos dois postos de trabalho, isto é, A e B trabalham ao seu próprio ritmo de forma independente. Quando toda a produção de A estiver pronta, só então passa para B. </a:t>
          </a:r>
        </a:p>
        <a:p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No caso de as recuperações não serem realizadas em cada um dos PT mas sim noutros PT´s preparados especificamente para este efeito, o valor de </a:t>
          </a:r>
          <a:r>
            <a:rPr lang="pt-P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referentes a ambos os PT´s assumem o valor 0. </a:t>
          </a:r>
        </a:p>
        <a:p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Neste exemplo, poderíamos querer considerar o arranjo mais comum dos dois PT´s, o qual consiste em torna-los dependentes um do outro do seguinte modo: O PT-A aguarda pelo PT-B quando este estiver ocupado ou o PT-B aguarda pelo PT-A quando este estiver ocupado. Trabalhariam assim em simultâneo e de forma mutuamente dependente e não se acumulariam assim peças entre os dois PT´s. Este arranjo proporcionaria um tempo (calendário) necessário para a produção das 2.000 unidades menor do que as 441 horas do arranjo constituído pelos dois PT´s trabalhando de forma independente. Parte do tempo de espera do PT-A pelo PT-B e vice-versa poderia ser aproveitado para recuperação de algumas das peças defeituosas que têm recuperação e que ocorrem aleatoriamente ao longo do tempo. Esta fracção de tempo poupado não poderia ser calculado analiticamente como anteriormente. Em consequência, este caso deixa de poder ser tratado como determinístico e terá de ser tratado como estocástico. Para obtermos as respostas às mesmas questões, teríamos de criar um modelo de simulação discreta (ver</a:t>
          </a: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 meu livro "</a:t>
          </a:r>
          <a:r>
            <a:rPr lang="pt-P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 na Simulação de Sistemas e Análise de Risco</a:t>
          </a: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")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120" zoomScaleNormal="120" workbookViewId="0"/>
  </sheetViews>
  <sheetFormatPr defaultRowHeight="13.2" x14ac:dyDescent="0.25"/>
  <cols>
    <col min="1" max="16" width="13.109375" customWidth="1"/>
  </cols>
  <sheetData>
    <row r="1" spans="1:16" ht="18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 customHeight="1" x14ac:dyDescent="0.25">
      <c r="A3" s="3"/>
      <c r="B3" s="3"/>
      <c r="C3" s="3"/>
      <c r="D3" s="3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</row>
    <row r="4" spans="1:16" ht="24" customHeight="1" x14ac:dyDescent="0.4">
      <c r="A4" s="3"/>
      <c r="B4" s="3"/>
      <c r="C4" s="3"/>
      <c r="D4" s="3"/>
      <c r="E4" s="4"/>
      <c r="F4" s="4"/>
      <c r="G4" s="5" t="s">
        <v>29</v>
      </c>
      <c r="H4" s="4"/>
      <c r="I4" s="4"/>
      <c r="J4" s="3"/>
      <c r="K4" s="3"/>
      <c r="L4" s="3"/>
      <c r="M4" s="3"/>
      <c r="N4" s="3"/>
      <c r="O4" s="3"/>
      <c r="P4" s="3"/>
    </row>
    <row r="5" spans="1:16" ht="18" customHeight="1" x14ac:dyDescent="0.25">
      <c r="A5" s="3"/>
      <c r="B5" s="3"/>
      <c r="C5" s="3"/>
      <c r="D5" s="3"/>
      <c r="E5" s="4"/>
      <c r="F5" s="4"/>
      <c r="G5" s="4"/>
      <c r="H5" s="4"/>
      <c r="I5" s="4"/>
      <c r="J5" s="3"/>
      <c r="K5" s="3"/>
      <c r="L5" s="3"/>
      <c r="M5" s="3"/>
      <c r="N5" s="3"/>
      <c r="O5" s="3"/>
      <c r="P5" s="3"/>
    </row>
    <row r="6" spans="1:16" ht="18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 x14ac:dyDescent="0.3">
      <c r="A7" s="3"/>
      <c r="B7" s="3"/>
      <c r="C7" s="3"/>
      <c r="D7" s="3"/>
      <c r="E7" s="3"/>
      <c r="F7" s="3"/>
      <c r="G7" s="7" t="s">
        <v>9</v>
      </c>
      <c r="H7" s="6"/>
      <c r="I7" s="3"/>
      <c r="J7" s="3"/>
      <c r="K7" s="3"/>
      <c r="L7" s="3"/>
      <c r="M7" s="3"/>
      <c r="N7" s="3"/>
      <c r="O7" s="3"/>
      <c r="P7" s="3"/>
    </row>
    <row r="8" spans="1:16" ht="18" customHeight="1" x14ac:dyDescent="0.3">
      <c r="A8" s="3"/>
      <c r="B8" s="3"/>
      <c r="C8" s="3"/>
      <c r="D8" s="3"/>
      <c r="E8" s="3"/>
      <c r="F8" s="3"/>
      <c r="G8" s="8">
        <v>2015</v>
      </c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 x14ac:dyDescent="0.3">
      <c r="A9" s="3"/>
      <c r="B9" s="3"/>
      <c r="C9" s="3"/>
      <c r="D9" s="3"/>
      <c r="E9" s="3"/>
      <c r="F9" s="3"/>
      <c r="G9" s="23" t="s">
        <v>40</v>
      </c>
      <c r="H9" s="3"/>
      <c r="I9" s="9"/>
      <c r="J9" s="3"/>
      <c r="K9" s="3"/>
      <c r="L9" s="3"/>
      <c r="M9" s="3"/>
      <c r="N9" s="3"/>
      <c r="O9" s="3"/>
      <c r="P9" s="3"/>
    </row>
    <row r="10" spans="1:16" ht="18" customHeight="1" x14ac:dyDescent="0.25">
      <c r="A10" s="3"/>
      <c r="B10" s="3"/>
      <c r="C10" s="3"/>
      <c r="D10" s="3"/>
      <c r="E10" s="3"/>
      <c r="F10" s="3"/>
      <c r="G10" s="20" t="s">
        <v>27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 x14ac:dyDescent="0.25">
      <c r="A11" s="3"/>
      <c r="B11" s="3"/>
      <c r="C11" s="3"/>
      <c r="D11" s="3"/>
      <c r="E11" s="3"/>
      <c r="F11" s="3"/>
      <c r="G11" s="21"/>
      <c r="H11" s="3"/>
      <c r="I11" s="3"/>
      <c r="J11" s="3"/>
      <c r="K11" s="3"/>
      <c r="L11" s="3"/>
      <c r="M11" s="3"/>
      <c r="N11" s="3"/>
      <c r="O11" s="3"/>
      <c r="P11" s="3"/>
    </row>
    <row r="12" spans="1:16" ht="18" customHeight="1" x14ac:dyDescent="0.3">
      <c r="A12" s="3"/>
      <c r="B12" s="3"/>
      <c r="C12" s="3"/>
      <c r="D12" s="3"/>
      <c r="E12" s="3"/>
      <c r="F12" s="3"/>
      <c r="G12" s="10" t="s">
        <v>39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8" customHeight="1" x14ac:dyDescent="0.3">
      <c r="A14" s="3"/>
      <c r="B14" s="3"/>
      <c r="C14" s="3"/>
      <c r="D14" s="3"/>
      <c r="E14" s="3"/>
      <c r="F14" s="3"/>
      <c r="G14" s="22" t="s">
        <v>28</v>
      </c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8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8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8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11"/>
      <c r="K20" s="3"/>
      <c r="L20" s="3"/>
      <c r="M20" s="3"/>
      <c r="N20" s="3"/>
      <c r="O20" s="3"/>
      <c r="P20" s="3"/>
    </row>
    <row r="21" spans="1:16" ht="18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8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</sheetData>
  <phoneticPr fontId="0" type="noConversion"/>
  <hyperlinks>
    <hyperlink ref="G10" r:id="rId1"/>
    <hyperlink ref="G9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1"/>
  <sheetViews>
    <sheetView showGridLines="0" zoomScale="90" zoomScaleNormal="90" workbookViewId="0"/>
  </sheetViews>
  <sheetFormatPr defaultColWidth="9.109375" defaultRowHeight="15" x14ac:dyDescent="0.25"/>
  <cols>
    <col min="1" max="1" width="31.109375" style="2" customWidth="1"/>
    <col min="2" max="9" width="9.6640625" style="2" customWidth="1"/>
    <col min="10" max="16384" width="9.109375" style="2"/>
  </cols>
  <sheetData>
    <row r="1" spans="1:28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 x14ac:dyDescent="0.4">
      <c r="A3" s="1"/>
      <c r="B3" s="1"/>
      <c r="C3" s="1"/>
      <c r="D3" s="1"/>
      <c r="E3" s="1"/>
      <c r="F3" s="1"/>
      <c r="G3" s="12" t="s">
        <v>14</v>
      </c>
      <c r="H3" s="14">
        <f>L3</f>
        <v>2106</v>
      </c>
      <c r="I3" s="1" t="s">
        <v>2</v>
      </c>
      <c r="J3" s="1"/>
      <c r="K3" s="12" t="s">
        <v>15</v>
      </c>
      <c r="L3" s="14">
        <f>IF(L10="d",ROUNDUP(R3/(1-S6),0),R3/(1-S6))</f>
        <v>2106</v>
      </c>
      <c r="M3" s="1" t="s">
        <v>2</v>
      </c>
      <c r="N3" s="1"/>
      <c r="O3" s="1"/>
      <c r="P3" s="1"/>
      <c r="Q3" s="12" t="s">
        <v>14</v>
      </c>
      <c r="R3" s="13">
        <v>2000</v>
      </c>
      <c r="S3" s="1" t="s">
        <v>2</v>
      </c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 x14ac:dyDescent="0.4">
      <c r="A4" s="12" t="s">
        <v>15</v>
      </c>
      <c r="B4" s="14">
        <f>IF(B10="d",ROUNDUP(H3/(1-I6),0),H3/(1-I6))</f>
        <v>2194</v>
      </c>
      <c r="C4" s="1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 customHeight="1" x14ac:dyDescent="0.4">
      <c r="A6" s="12" t="s">
        <v>16</v>
      </c>
      <c r="B6" s="14">
        <f>IF(B10="c",IF(B9="n",B4*B7/(1-B7),B4*B7),ROUNDUP(IF(B9="n",B4*B7/(1-B7),B4*B7),0))</f>
        <v>176</v>
      </c>
      <c r="C6" s="1" t="s">
        <v>2</v>
      </c>
      <c r="D6" s="1"/>
      <c r="E6" s="1"/>
      <c r="F6" s="1"/>
      <c r="G6" s="1"/>
      <c r="H6" s="12" t="s">
        <v>1</v>
      </c>
      <c r="I6" s="19">
        <v>0.04</v>
      </c>
      <c r="J6" s="1"/>
      <c r="K6" s="12" t="s">
        <v>16</v>
      </c>
      <c r="L6" s="14">
        <f>IF(L10="c",IF(L9="n",L3*L7/(1-L7),L3*L7),ROUNDUP(IF(L9="n",L3*L7/(1-L7),L3*L7),0))</f>
        <v>253</v>
      </c>
      <c r="M6" s="1" t="s">
        <v>2</v>
      </c>
      <c r="N6" s="1"/>
      <c r="O6" s="1"/>
      <c r="P6" s="1"/>
      <c r="Q6" s="1"/>
      <c r="R6" s="12" t="s">
        <v>1</v>
      </c>
      <c r="S6" s="19">
        <v>0.05</v>
      </c>
      <c r="T6" s="1"/>
      <c r="U6" s="1"/>
      <c r="V6" s="1"/>
      <c r="W6" s="1"/>
      <c r="X6" s="1"/>
      <c r="Y6" s="1"/>
      <c r="Z6" s="1"/>
      <c r="AA6" s="1"/>
      <c r="AB6" s="1"/>
    </row>
    <row r="7" spans="1:28" ht="15" customHeight="1" x14ac:dyDescent="0.4">
      <c r="A7" s="12" t="s">
        <v>0</v>
      </c>
      <c r="B7" s="19">
        <v>0.08</v>
      </c>
      <c r="C7" s="1"/>
      <c r="D7" s="1"/>
      <c r="E7" s="1"/>
      <c r="F7" s="1"/>
      <c r="G7" s="1"/>
      <c r="H7" s="12" t="s">
        <v>17</v>
      </c>
      <c r="I7" s="14">
        <f>B4-H3</f>
        <v>88</v>
      </c>
      <c r="J7" s="1" t="s">
        <v>2</v>
      </c>
      <c r="K7" s="12" t="s">
        <v>0</v>
      </c>
      <c r="L7" s="19">
        <v>0.12</v>
      </c>
      <c r="M7" s="1"/>
      <c r="N7" s="1"/>
      <c r="O7" s="1"/>
      <c r="P7" s="1"/>
      <c r="Q7" s="1"/>
      <c r="R7" s="12" t="s">
        <v>17</v>
      </c>
      <c r="S7" s="14">
        <f>L3-R3</f>
        <v>106</v>
      </c>
      <c r="T7" s="1" t="s">
        <v>2</v>
      </c>
      <c r="U7" s="1"/>
      <c r="V7" s="1"/>
      <c r="W7" s="1"/>
      <c r="X7" s="1"/>
      <c r="Y7" s="1"/>
      <c r="Z7" s="1"/>
      <c r="AA7" s="1"/>
      <c r="AB7" s="1"/>
    </row>
    <row r="8" spans="1:28" ht="15" customHeight="1" x14ac:dyDescent="0.25">
      <c r="A8" s="16" t="s">
        <v>18</v>
      </c>
      <c r="B8" s="15">
        <v>1.2</v>
      </c>
      <c r="C8" s="1"/>
      <c r="D8" s="1"/>
      <c r="E8" s="1"/>
      <c r="F8" s="1"/>
      <c r="G8" s="1"/>
      <c r="H8" s="1"/>
      <c r="I8" s="1"/>
      <c r="J8" s="1"/>
      <c r="K8" s="16" t="s">
        <v>18</v>
      </c>
      <c r="L8" s="15">
        <v>0.8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 customHeight="1" x14ac:dyDescent="0.25">
      <c r="A9" s="12" t="s">
        <v>10</v>
      </c>
      <c r="B9" s="13" t="s">
        <v>25</v>
      </c>
      <c r="C9" s="1"/>
      <c r="D9" s="1"/>
      <c r="E9" s="1"/>
      <c r="F9" s="1"/>
      <c r="G9" s="1"/>
      <c r="H9" s="1"/>
      <c r="I9" s="1"/>
      <c r="J9" s="1"/>
      <c r="K9" s="12" t="s">
        <v>10</v>
      </c>
      <c r="L9" s="13" t="s">
        <v>25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customHeight="1" x14ac:dyDescent="0.4">
      <c r="A10" s="12" t="s">
        <v>23</v>
      </c>
      <c r="B10" s="13" t="s">
        <v>24</v>
      </c>
      <c r="C10" s="12" t="s">
        <v>19</v>
      </c>
      <c r="D10" s="17">
        <v>90</v>
      </c>
      <c r="E10" s="1" t="s">
        <v>12</v>
      </c>
      <c r="F10" s="12" t="s">
        <v>3</v>
      </c>
      <c r="G10" s="18">
        <f>ROUNDUP((B4*D12+B6*D12/B8)/60/D15,0)</f>
        <v>255</v>
      </c>
      <c r="H10" s="1" t="s">
        <v>5</v>
      </c>
      <c r="I10" s="1"/>
      <c r="J10" s="1"/>
      <c r="K10" s="12" t="s">
        <v>23</v>
      </c>
      <c r="L10" s="13" t="s">
        <v>24</v>
      </c>
      <c r="M10" s="12" t="s">
        <v>19</v>
      </c>
      <c r="N10" s="17">
        <v>110</v>
      </c>
      <c r="O10" s="1" t="s">
        <v>12</v>
      </c>
      <c r="P10" s="12" t="s">
        <v>3</v>
      </c>
      <c r="Q10" s="18">
        <f>ROUNDUP((L3*N12+L6*N12/L8)/60/N15,0)</f>
        <v>186</v>
      </c>
      <c r="R10" s="1" t="s">
        <v>5</v>
      </c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customHeight="1" x14ac:dyDescent="0.25">
      <c r="A11" s="1"/>
      <c r="B11" s="1"/>
      <c r="C11" s="12" t="s">
        <v>38</v>
      </c>
      <c r="D11" s="17">
        <v>8</v>
      </c>
      <c r="E11" s="1" t="s">
        <v>11</v>
      </c>
      <c r="F11" s="12" t="s">
        <v>6</v>
      </c>
      <c r="G11" s="18">
        <f>((D11+D13)*B4+D10*G10+B6*D14)</f>
        <v>47436</v>
      </c>
      <c r="H11" s="1" t="s">
        <v>13</v>
      </c>
      <c r="I11" s="1"/>
      <c r="J11" s="1"/>
      <c r="K11" s="1"/>
      <c r="L11" s="1"/>
      <c r="M11" s="1"/>
      <c r="N11" s="1"/>
      <c r="O11" s="1"/>
      <c r="P11" s="12" t="s">
        <v>6</v>
      </c>
      <c r="Q11" s="18">
        <f>((N11+N13)*L3+N10*Q10+L6*N14)</f>
        <v>25684</v>
      </c>
      <c r="R11" s="1" t="s">
        <v>13</v>
      </c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 customHeight="1" x14ac:dyDescent="0.25">
      <c r="A12" s="1"/>
      <c r="B12" s="1"/>
      <c r="C12" s="12" t="s">
        <v>4</v>
      </c>
      <c r="D12" s="17">
        <v>6</v>
      </c>
      <c r="E12" s="1" t="s">
        <v>8</v>
      </c>
      <c r="F12" s="1"/>
      <c r="G12" s="1"/>
      <c r="H12" s="1"/>
      <c r="I12" s="1"/>
      <c r="J12" s="1"/>
      <c r="K12" s="1"/>
      <c r="L12" s="1"/>
      <c r="M12" s="12" t="s">
        <v>4</v>
      </c>
      <c r="N12" s="17">
        <v>4</v>
      </c>
      <c r="O12" s="1" t="s">
        <v>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 customHeight="1" x14ac:dyDescent="0.4">
      <c r="A13" s="1"/>
      <c r="B13" s="1"/>
      <c r="C13" s="12" t="s">
        <v>34</v>
      </c>
      <c r="D13" s="17">
        <v>3</v>
      </c>
      <c r="E13" s="1" t="s">
        <v>11</v>
      </c>
      <c r="F13" s="12" t="s">
        <v>20</v>
      </c>
      <c r="G13" s="18">
        <f>G11/R3</f>
        <v>23.718</v>
      </c>
      <c r="H13" s="1" t="s">
        <v>11</v>
      </c>
      <c r="I13" s="1"/>
      <c r="J13" s="1"/>
      <c r="K13" s="1"/>
      <c r="L13" s="1"/>
      <c r="M13" s="12" t="s">
        <v>34</v>
      </c>
      <c r="N13" s="17">
        <v>2</v>
      </c>
      <c r="O13" s="1" t="s">
        <v>11</v>
      </c>
      <c r="P13" s="12" t="s">
        <v>20</v>
      </c>
      <c r="Q13" s="18">
        <f>Q11/R3</f>
        <v>12.842000000000001</v>
      </c>
      <c r="R13" s="1" t="s">
        <v>11</v>
      </c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 x14ac:dyDescent="0.4">
      <c r="A14" s="1"/>
      <c r="B14" s="1"/>
      <c r="C14" s="12" t="s">
        <v>35</v>
      </c>
      <c r="D14" s="17">
        <v>2</v>
      </c>
      <c r="E14" s="1" t="s">
        <v>11</v>
      </c>
      <c r="F14" s="12" t="s">
        <v>21</v>
      </c>
      <c r="G14" s="18">
        <f>((D11+D13)+D12*D10/60/D15)</f>
        <v>20.782608695652172</v>
      </c>
      <c r="H14" s="1" t="s">
        <v>11</v>
      </c>
      <c r="I14" s="1"/>
      <c r="J14" s="1"/>
      <c r="K14" s="1"/>
      <c r="L14" s="1"/>
      <c r="M14" s="12" t="s">
        <v>35</v>
      </c>
      <c r="N14" s="17">
        <v>4</v>
      </c>
      <c r="O14" s="1" t="s">
        <v>11</v>
      </c>
      <c r="P14" s="12" t="s">
        <v>21</v>
      </c>
      <c r="Q14" s="18">
        <f>((N11+N13)+N12*N10/60/N15)</f>
        <v>10.42911877394636</v>
      </c>
      <c r="R14" s="1" t="s">
        <v>11</v>
      </c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 customHeight="1" x14ac:dyDescent="0.4">
      <c r="A15" s="1"/>
      <c r="B15" s="1"/>
      <c r="C15" s="12" t="s">
        <v>30</v>
      </c>
      <c r="D15" s="15">
        <v>0.92</v>
      </c>
      <c r="E15" s="1"/>
      <c r="F15" s="12" t="s">
        <v>22</v>
      </c>
      <c r="G15" s="18">
        <f>G13-G14</f>
        <v>2.9353913043478279</v>
      </c>
      <c r="H15" s="1" t="s">
        <v>11</v>
      </c>
      <c r="I15" s="1"/>
      <c r="J15" s="1"/>
      <c r="K15" s="1"/>
      <c r="L15" s="1"/>
      <c r="M15" s="12" t="s">
        <v>30</v>
      </c>
      <c r="N15" s="15">
        <v>0.87</v>
      </c>
      <c r="O15" s="1"/>
      <c r="P15" s="12" t="s">
        <v>22</v>
      </c>
      <c r="Q15" s="18">
        <f>Q13-Q14</f>
        <v>2.4128812260536403</v>
      </c>
      <c r="R15" s="1" t="s">
        <v>11</v>
      </c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 customHeight="1" x14ac:dyDescent="0.25">
      <c r="A19" s="1"/>
      <c r="B19" s="1"/>
      <c r="C19" s="1"/>
      <c r="D19" s="1"/>
      <c r="E19" s="12" t="s">
        <v>3</v>
      </c>
      <c r="F19" s="18">
        <f>G10+Q10</f>
        <v>441</v>
      </c>
      <c r="G19" s="1" t="s">
        <v>5</v>
      </c>
      <c r="H19" s="1"/>
      <c r="I19" s="1"/>
      <c r="J19" s="12" t="s">
        <v>7</v>
      </c>
      <c r="K19" s="17">
        <v>60</v>
      </c>
      <c r="L19" s="1" t="s">
        <v>11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 customHeight="1" x14ac:dyDescent="0.25">
      <c r="A20" s="1"/>
      <c r="B20" s="1"/>
      <c r="C20" s="1"/>
      <c r="D20" s="1"/>
      <c r="E20" s="12" t="s">
        <v>6</v>
      </c>
      <c r="F20" s="18">
        <f>Q11+G11</f>
        <v>73120</v>
      </c>
      <c r="G20" s="1" t="s">
        <v>13</v>
      </c>
      <c r="H20" s="1"/>
      <c r="I20" s="1"/>
      <c r="J20" s="12" t="s">
        <v>36</v>
      </c>
      <c r="K20" s="14">
        <f>(F20-(D10*G10+N10*Q10))/R3</f>
        <v>14.855</v>
      </c>
      <c r="L20" s="1" t="s">
        <v>11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 customHeight="1" x14ac:dyDescent="0.4">
      <c r="A21" s="1"/>
      <c r="B21" s="1"/>
      <c r="C21" s="1"/>
      <c r="D21" s="1"/>
      <c r="E21" s="12" t="s">
        <v>31</v>
      </c>
      <c r="F21" s="18">
        <f>F20/R3</f>
        <v>36.56</v>
      </c>
      <c r="G21" s="1" t="s">
        <v>11</v>
      </c>
      <c r="H21" s="1"/>
      <c r="I21" s="1"/>
      <c r="J21" s="12" t="s">
        <v>26</v>
      </c>
      <c r="K21" s="14">
        <f>K19-K20</f>
        <v>45.144999999999996</v>
      </c>
      <c r="L21" s="1" t="s">
        <v>11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 customHeight="1" x14ac:dyDescent="0.4">
      <c r="A22" s="1"/>
      <c r="B22" s="1"/>
      <c r="C22" s="1"/>
      <c r="D22" s="1"/>
      <c r="E22" s="12" t="s">
        <v>32</v>
      </c>
      <c r="F22" s="18">
        <f>G14+Q14</f>
        <v>31.211727469598532</v>
      </c>
      <c r="G22" s="1" t="s">
        <v>11</v>
      </c>
      <c r="H22" s="1"/>
      <c r="I22" s="1"/>
      <c r="J22" s="12" t="s">
        <v>37</v>
      </c>
      <c r="K22" s="18">
        <f>K21*R3/F19</f>
        <v>204.73922902494328</v>
      </c>
      <c r="L22" s="1" t="s">
        <v>12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 x14ac:dyDescent="0.4">
      <c r="A23" s="1"/>
      <c r="B23" s="1"/>
      <c r="C23" s="1"/>
      <c r="D23" s="1"/>
      <c r="E23" s="12" t="s">
        <v>33</v>
      </c>
      <c r="F23" s="18">
        <f>F21-F22</f>
        <v>5.34827253040147</v>
      </c>
      <c r="G23" s="1" t="s">
        <v>11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1998-12-12T21:59:28Z</dcterms:created>
  <dcterms:modified xsi:type="dcterms:W3CDTF">2018-09-02T14:16:54Z</dcterms:modified>
</cp:coreProperties>
</file>