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"/>
    </mc:Choice>
  </mc:AlternateContent>
  <bookViews>
    <workbookView xWindow="120" yWindow="120" windowWidth="15180" windowHeight="8832"/>
  </bookViews>
  <sheets>
    <sheet name="Acolhimento" sheetId="4" r:id="rId1"/>
    <sheet name="Dados e resultados" sheetId="1" r:id="rId2"/>
  </sheets>
  <calcPr calcId="152511"/>
</workbook>
</file>

<file path=xl/calcChain.xml><?xml version="1.0" encoding="utf-8"?>
<calcChain xmlns="http://schemas.openxmlformats.org/spreadsheetml/2006/main">
  <c r="I13" i="1" l="1"/>
  <c r="I14" i="1" s="1"/>
  <c r="I22" i="1"/>
  <c r="I26" i="1" s="1"/>
  <c r="I21" i="1"/>
  <c r="I7" i="1"/>
  <c r="I12" i="1" s="1"/>
  <c r="I10" i="1"/>
  <c r="I11" i="1"/>
  <c r="I24" i="1" l="1"/>
  <c r="I25" i="1" s="1"/>
  <c r="I27" i="1" s="1"/>
</calcChain>
</file>

<file path=xl/comments1.xml><?xml version="1.0" encoding="utf-8"?>
<comments xmlns="http://schemas.openxmlformats.org/spreadsheetml/2006/main">
  <authors>
    <author>Rui Assis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Introduzir o nº de meses durante os quais pensamos poder amortizar a dívida.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Introduzir o valor do gradiente (acréscimo mensal) que estamos dispostos a suportar.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Introduzir o nº de meses durante os quais pensamos poder amortizar a dívida.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Introduzir o incremento percentual da renda mensal que estamos dispostos a suportar.</t>
        </r>
      </text>
    </comment>
  </commentList>
</comments>
</file>

<file path=xl/sharedStrings.xml><?xml version="1.0" encoding="utf-8"?>
<sst xmlns="http://schemas.openxmlformats.org/spreadsheetml/2006/main" count="47" uniqueCount="24">
  <si>
    <t>Dados:</t>
  </si>
  <si>
    <t>mensalidades</t>
  </si>
  <si>
    <t>%.mês</t>
  </si>
  <si>
    <t>Resultados:</t>
  </si>
  <si>
    <t xml:space="preserve"> RENDAS VARIÁVEIS EM PROGRESSÃO ARITMÉTICA</t>
  </si>
  <si>
    <t>RENDAS VARIÁVEIS EM PROGRESSÃO GEOMÉTRICA</t>
  </si>
  <si>
    <t>Qual o valor da primeira renda?</t>
  </si>
  <si>
    <t>Qual o nº de meses para amortização do empréstimo?</t>
  </si>
  <si>
    <t>Qual a taxa anual (nominal) a contratar?</t>
  </si>
  <si>
    <t>Qual o valor do gradiente mensal?</t>
  </si>
  <si>
    <t>O valor da renda constante equivalente é:</t>
  </si>
  <si>
    <t xml:space="preserve">O factor de conversão é: </t>
  </si>
  <si>
    <t>O valor total do empréstimo é:</t>
  </si>
  <si>
    <t>O valor total dos juros a pagar é:</t>
  </si>
  <si>
    <t>O valor total a pagar (empréstimo + juros) é:</t>
  </si>
  <si>
    <t>€</t>
  </si>
  <si>
    <t>€/mês</t>
  </si>
  <si>
    <t>%.ano</t>
  </si>
  <si>
    <t>Rui Assis</t>
  </si>
  <si>
    <t>Rendas mensais resultantes de um empréstimo</t>
  </si>
  <si>
    <t>Gestão da Produtividade</t>
  </si>
  <si>
    <t>http://www.rassis.com</t>
  </si>
  <si>
    <t xml:space="preserve">Células a azul para dados, verde claro para cálculos intermédios e amarelo para resultados 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</si>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</sst>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7"/>
      <name val="Times New Roman"/>
      <family val="1"/>
    </font>
    <font>
      <b/>
      <i/>
      <sz val="19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 applyProtection="1"/>
    <xf numFmtId="0" fontId="3" fillId="3" borderId="0" xfId="0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0" fontId="3" fillId="4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</xf>
    <xf numFmtId="0" fontId="0" fillId="2" borderId="0" xfId="0" applyFill="1"/>
    <xf numFmtId="164" fontId="3" fillId="4" borderId="0" xfId="0" applyNumberFormat="1" applyFont="1" applyFill="1" applyBorder="1" applyAlignment="1">
      <alignment horizontal="center"/>
    </xf>
    <xf numFmtId="0" fontId="1" fillId="5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9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4" fillId="6" borderId="0" xfId="0" applyNumberFormat="1" applyFont="1" applyFill="1" applyBorder="1" applyAlignment="1">
      <alignment horizontal="center"/>
    </xf>
    <xf numFmtId="0" fontId="12" fillId="5" borderId="0" xfId="0" applyFont="1" applyFill="1" applyAlignment="1" applyProtection="1">
      <alignment horizontal="center"/>
    </xf>
    <xf numFmtId="0" fontId="13" fillId="5" borderId="0" xfId="0" quotePrefix="1" applyFont="1" applyFill="1" applyAlignment="1" applyProtection="1">
      <alignment horizontal="center"/>
    </xf>
    <xf numFmtId="0" fontId="14" fillId="2" borderId="0" xfId="0" quotePrefix="1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6" fillId="2" borderId="0" xfId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7" borderId="0" xfId="0" applyFont="1" applyFill="1" applyAlignment="1" applyProtection="1">
      <alignment horizontal="center"/>
    </xf>
    <xf numFmtId="0" fontId="0" fillId="7" borderId="0" xfId="0" applyFill="1" applyAlignment="1"/>
    <xf numFmtId="0" fontId="18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130" zoomScaleNormal="130" workbookViewId="0"/>
  </sheetViews>
  <sheetFormatPr defaultRowHeight="13.2" x14ac:dyDescent="0.25"/>
  <cols>
    <col min="1" max="15" width="12.109375" customWidth="1"/>
    <col min="16" max="16" width="12.6640625" customWidth="1"/>
  </cols>
  <sheetData>
    <row r="1" spans="1:17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8" customHeight="1" x14ac:dyDescent="0.25">
      <c r="A3" s="1"/>
      <c r="B3" s="1"/>
      <c r="C3" s="1"/>
      <c r="D3" s="1"/>
      <c r="E3" s="11"/>
      <c r="F3" s="11"/>
      <c r="G3" s="11"/>
      <c r="H3" s="11"/>
      <c r="I3" s="11"/>
      <c r="J3" s="1"/>
      <c r="K3" s="1"/>
      <c r="L3" s="1"/>
      <c r="M3" s="1"/>
      <c r="N3" s="1"/>
      <c r="O3" s="1"/>
    </row>
    <row r="4" spans="1:17" ht="24" customHeight="1" x14ac:dyDescent="0.4">
      <c r="A4" s="1"/>
      <c r="B4" s="1"/>
      <c r="C4" s="1"/>
      <c r="D4" s="1"/>
      <c r="E4" s="11"/>
      <c r="F4" s="11"/>
      <c r="G4" s="18" t="s">
        <v>20</v>
      </c>
      <c r="H4" s="11"/>
      <c r="I4" s="11"/>
      <c r="J4" s="1"/>
      <c r="K4" s="1"/>
      <c r="L4" s="1"/>
      <c r="M4" s="1"/>
      <c r="N4" s="1"/>
      <c r="O4" s="1"/>
    </row>
    <row r="5" spans="1:17" ht="18" customHeight="1" x14ac:dyDescent="0.4">
      <c r="A5" s="1"/>
      <c r="B5" s="1"/>
      <c r="C5" s="1"/>
      <c r="D5" s="1"/>
      <c r="E5" s="11"/>
      <c r="F5" s="11"/>
      <c r="G5" s="11"/>
      <c r="H5" s="11"/>
      <c r="I5" s="19"/>
      <c r="J5" s="1"/>
      <c r="K5" s="1"/>
      <c r="L5" s="1"/>
      <c r="M5" s="1"/>
      <c r="N5" s="1"/>
      <c r="O5" s="1"/>
    </row>
    <row r="6" spans="1:17" ht="18" customHeight="1" x14ac:dyDescent="0.3">
      <c r="A6" s="1"/>
      <c r="B6" s="1"/>
      <c r="C6" s="1"/>
      <c r="D6" s="1"/>
      <c r="E6" s="1"/>
      <c r="F6" s="1"/>
      <c r="G6" s="1"/>
      <c r="H6" s="1"/>
      <c r="I6" s="20"/>
      <c r="J6" s="1"/>
      <c r="K6" s="1"/>
      <c r="L6" s="1"/>
      <c r="M6" s="1"/>
      <c r="N6" s="1"/>
      <c r="O6" s="1"/>
    </row>
    <row r="7" spans="1:17" ht="18" customHeight="1" x14ac:dyDescent="0.4">
      <c r="A7" s="1"/>
      <c r="B7" s="1"/>
      <c r="C7" s="1"/>
      <c r="D7" s="1"/>
      <c r="E7" s="1"/>
      <c r="F7" s="1"/>
      <c r="G7" s="12" t="s">
        <v>18</v>
      </c>
      <c r="H7" s="21"/>
      <c r="I7" s="20"/>
      <c r="J7" s="1"/>
      <c r="K7" s="1"/>
      <c r="L7" s="1"/>
      <c r="M7" s="1"/>
      <c r="N7" s="1"/>
      <c r="O7" s="1"/>
    </row>
    <row r="8" spans="1:17" ht="18" customHeight="1" x14ac:dyDescent="0.3">
      <c r="A8" s="1"/>
      <c r="B8" s="1"/>
      <c r="C8" s="1"/>
      <c r="D8" s="1"/>
      <c r="E8" s="1"/>
      <c r="F8" s="1"/>
      <c r="G8" s="13">
        <v>2008</v>
      </c>
      <c r="H8" s="1"/>
      <c r="I8" s="20"/>
      <c r="J8" s="1"/>
      <c r="K8" s="1"/>
      <c r="L8" s="1"/>
      <c r="M8" s="1"/>
      <c r="N8" s="1"/>
      <c r="O8" s="1"/>
    </row>
    <row r="9" spans="1:17" ht="18" customHeight="1" x14ac:dyDescent="0.3">
      <c r="A9" s="1"/>
      <c r="B9" s="1"/>
      <c r="C9" s="1"/>
      <c r="D9" s="1"/>
      <c r="E9" s="1"/>
      <c r="F9" s="1"/>
      <c r="G9" s="29" t="s">
        <v>23</v>
      </c>
      <c r="H9" s="23"/>
      <c r="I9" s="20"/>
      <c r="J9" s="1"/>
      <c r="K9" s="1"/>
      <c r="L9" s="1"/>
      <c r="M9" s="1"/>
      <c r="N9" s="1"/>
      <c r="O9" s="1"/>
    </row>
    <row r="10" spans="1:17" ht="18" customHeight="1" x14ac:dyDescent="0.3">
      <c r="A10" s="1"/>
      <c r="B10" s="1"/>
      <c r="C10" s="1"/>
      <c r="D10" s="1"/>
      <c r="E10" s="1"/>
      <c r="F10" s="1"/>
      <c r="G10" s="22" t="s">
        <v>21</v>
      </c>
      <c r="H10" s="1"/>
      <c r="I10" s="20"/>
      <c r="J10" s="1"/>
      <c r="K10" s="1"/>
      <c r="L10" s="1"/>
      <c r="M10" s="1"/>
      <c r="N10" s="1"/>
      <c r="O10" s="1"/>
    </row>
    <row r="11" spans="1:17" ht="18" customHeight="1" x14ac:dyDescent="0.3">
      <c r="A11" s="1"/>
      <c r="B11" s="1"/>
      <c r="C11" s="1"/>
      <c r="D11" s="1"/>
      <c r="E11" s="1"/>
      <c r="F11" s="1"/>
      <c r="G11" s="24"/>
      <c r="H11" s="20"/>
      <c r="I11" s="20"/>
      <c r="J11" s="1"/>
      <c r="K11" s="1"/>
      <c r="L11" s="1"/>
      <c r="M11" s="1"/>
      <c r="N11" s="1"/>
      <c r="O11" s="1"/>
    </row>
    <row r="12" spans="1:17" ht="18" customHeight="1" x14ac:dyDescent="0.3">
      <c r="A12" s="1"/>
      <c r="B12" s="1"/>
      <c r="C12" s="1"/>
      <c r="D12" s="1"/>
      <c r="E12" s="1"/>
      <c r="F12" s="1"/>
      <c r="G12" s="24" t="s">
        <v>19</v>
      </c>
      <c r="H12" s="20"/>
      <c r="I12" s="20"/>
      <c r="J12" s="1"/>
      <c r="K12" s="1"/>
      <c r="L12" s="1"/>
      <c r="M12" s="1"/>
      <c r="N12" s="1"/>
      <c r="O12" s="1"/>
    </row>
    <row r="13" spans="1:17" ht="18" customHeight="1" x14ac:dyDescent="0.3">
      <c r="A13" s="1"/>
      <c r="B13" s="1"/>
      <c r="C13" s="1"/>
      <c r="D13" s="1"/>
      <c r="E13" s="1"/>
      <c r="F13" s="1"/>
      <c r="G13" s="20"/>
      <c r="H13" s="1"/>
      <c r="I13" s="20"/>
      <c r="J13" s="1"/>
      <c r="K13" s="1"/>
      <c r="L13" s="1"/>
      <c r="M13" s="1"/>
      <c r="N13" s="1"/>
      <c r="O13" s="1"/>
    </row>
    <row r="14" spans="1:17" ht="18" customHeight="1" x14ac:dyDescent="0.3">
      <c r="A14" s="1"/>
      <c r="B14" s="1"/>
      <c r="C14" s="1"/>
      <c r="D14" s="1"/>
      <c r="E14" s="1"/>
      <c r="F14" s="1"/>
      <c r="G14" s="25" t="s">
        <v>22</v>
      </c>
      <c r="H14" s="1"/>
      <c r="I14" s="20"/>
      <c r="J14" s="1"/>
      <c r="K14" s="1"/>
      <c r="L14" s="1"/>
      <c r="M14" s="1"/>
      <c r="N14" s="1"/>
      <c r="O14" s="1"/>
    </row>
    <row r="15" spans="1:17" ht="18" customHeight="1" x14ac:dyDescent="0.3">
      <c r="A15" s="1"/>
      <c r="B15" s="1"/>
      <c r="C15" s="1"/>
      <c r="D15" s="1"/>
      <c r="E15" s="1"/>
      <c r="F15" s="1"/>
      <c r="G15" s="14"/>
      <c r="H15" s="1"/>
      <c r="I15" s="20"/>
      <c r="J15" s="1"/>
      <c r="K15" s="1"/>
      <c r="L15" s="1"/>
      <c r="M15" s="1"/>
      <c r="N15" s="1"/>
      <c r="O15" s="1"/>
      <c r="Q15" s="26"/>
    </row>
    <row r="16" spans="1:17" ht="18" customHeight="1" x14ac:dyDescent="0.3">
      <c r="A16" s="1"/>
      <c r="B16" s="1"/>
      <c r="C16" s="1"/>
      <c r="D16" s="1"/>
      <c r="E16" s="1"/>
      <c r="F16" s="1"/>
      <c r="G16" s="1"/>
      <c r="H16" s="1"/>
      <c r="I16" s="20"/>
      <c r="J16" s="1"/>
      <c r="K16" s="1"/>
      <c r="L16" s="1"/>
      <c r="M16" s="1"/>
      <c r="N16" s="1"/>
      <c r="O16" s="1"/>
    </row>
    <row r="17" spans="1:15" ht="18" customHeight="1" x14ac:dyDescent="0.3">
      <c r="A17" s="1"/>
      <c r="B17" s="1"/>
      <c r="C17" s="1"/>
      <c r="D17" s="1"/>
      <c r="E17" s="1"/>
      <c r="F17" s="1"/>
      <c r="G17" s="1"/>
      <c r="H17" s="1"/>
      <c r="I17" s="20"/>
      <c r="J17" s="1"/>
      <c r="K17" s="1"/>
      <c r="L17" s="1"/>
      <c r="M17" s="1"/>
      <c r="N17" s="1"/>
      <c r="O17" s="1"/>
    </row>
    <row r="18" spans="1:15" ht="18" customHeight="1" x14ac:dyDescent="0.3">
      <c r="A18" s="1"/>
      <c r="B18" s="1"/>
      <c r="C18" s="1"/>
      <c r="D18" s="1"/>
      <c r="E18" s="1"/>
      <c r="F18" s="1"/>
      <c r="G18" s="1"/>
      <c r="H18" s="1"/>
      <c r="I18" s="20"/>
      <c r="J18" s="1"/>
      <c r="K18" s="1"/>
      <c r="L18" s="1"/>
      <c r="M18" s="1"/>
      <c r="N18" s="1"/>
      <c r="O18" s="1"/>
    </row>
    <row r="19" spans="1:15" ht="18" customHeight="1" x14ac:dyDescent="0.3">
      <c r="A19" s="1"/>
      <c r="B19" s="1"/>
      <c r="C19" s="1"/>
      <c r="D19" s="1"/>
      <c r="E19" s="1"/>
      <c r="F19" s="1"/>
      <c r="G19" s="1"/>
      <c r="H19" s="1"/>
      <c r="I19" s="20"/>
      <c r="J19" s="1"/>
      <c r="K19" s="1"/>
      <c r="L19" s="1"/>
      <c r="M19" s="1"/>
      <c r="N19" s="1"/>
      <c r="O19" s="1"/>
    </row>
    <row r="20" spans="1:15" ht="18" customHeight="1" x14ac:dyDescent="0.25">
      <c r="A20" s="1"/>
      <c r="B20" s="1"/>
      <c r="C20" s="1"/>
      <c r="D20" s="1"/>
      <c r="E20" s="1"/>
      <c r="F20" s="1"/>
      <c r="G20" s="1"/>
      <c r="H20" s="1"/>
      <c r="I20" s="15"/>
      <c r="J20" s="1"/>
      <c r="K20" s="1"/>
      <c r="L20" s="1"/>
      <c r="M20" s="1"/>
      <c r="N20" s="1"/>
      <c r="O20" s="1"/>
    </row>
    <row r="21" spans="1:15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honeticPr fontId="5" type="noConversion"/>
  <hyperlinks>
    <hyperlink ref="G10" r:id="rId1"/>
    <hyperlink ref="G9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7"/>
  <sheetViews>
    <sheetView zoomScale="120" workbookViewId="0"/>
  </sheetViews>
  <sheetFormatPr defaultColWidth="9.109375" defaultRowHeight="13.2" x14ac:dyDescent="0.25"/>
  <cols>
    <col min="1" max="1" width="32.88671875" style="9" customWidth="1"/>
    <col min="2" max="8" width="10.6640625" style="9" customWidth="1"/>
    <col min="9" max="9" width="11.33203125" style="9" bestFit="1" customWidth="1"/>
    <col min="10" max="11" width="10.6640625" style="9" customWidth="1"/>
    <col min="12" max="16384" width="9.109375" style="9"/>
  </cols>
  <sheetData>
    <row r="1" spans="2:60" s="1" customFormat="1" x14ac:dyDescent="0.25">
      <c r="BG1" s="8"/>
    </row>
    <row r="2" spans="2:60" s="1" customFormat="1" x14ac:dyDescent="0.25">
      <c r="B2" s="27" t="s">
        <v>4</v>
      </c>
      <c r="C2" s="28"/>
      <c r="D2" s="28"/>
      <c r="E2" s="28"/>
      <c r="F2" s="28"/>
      <c r="G2" s="28"/>
      <c r="H2" s="28"/>
      <c r="I2" s="28"/>
      <c r="J2" s="28"/>
      <c r="BF2" s="8"/>
      <c r="BG2" s="8"/>
      <c r="BH2" s="8"/>
    </row>
    <row r="3" spans="2:60" s="1" customFormat="1" x14ac:dyDescent="0.25">
      <c r="BG3" s="8"/>
      <c r="BH3" s="8"/>
    </row>
    <row r="4" spans="2:60" s="1" customFormat="1" x14ac:dyDescent="0.25">
      <c r="B4" s="1" t="s">
        <v>0</v>
      </c>
      <c r="I4" s="5"/>
      <c r="J4" s="6"/>
      <c r="BG4" s="8"/>
      <c r="BH4" s="8"/>
    </row>
    <row r="5" spans="2:60" s="1" customFormat="1" x14ac:dyDescent="0.25">
      <c r="C5" s="1" t="s">
        <v>6</v>
      </c>
      <c r="I5" s="2">
        <v>1500</v>
      </c>
      <c r="J5" s="6" t="s">
        <v>15</v>
      </c>
      <c r="BH5" s="8"/>
    </row>
    <row r="6" spans="2:60" s="1" customFormat="1" x14ac:dyDescent="0.25">
      <c r="C6" s="1" t="s">
        <v>7</v>
      </c>
      <c r="I6" s="2">
        <v>240</v>
      </c>
      <c r="J6" s="6" t="s">
        <v>1</v>
      </c>
    </row>
    <row r="7" spans="2:60" s="1" customFormat="1" x14ac:dyDescent="0.25">
      <c r="C7" s="1" t="s">
        <v>8</v>
      </c>
      <c r="G7" s="3">
        <v>0.06</v>
      </c>
      <c r="H7" s="1" t="s">
        <v>17</v>
      </c>
      <c r="I7" s="7">
        <f>(1+G7)^(1/12)-1</f>
        <v>4.8675505653430484E-3</v>
      </c>
      <c r="J7" s="6" t="s">
        <v>2</v>
      </c>
    </row>
    <row r="8" spans="2:60" s="1" customFormat="1" x14ac:dyDescent="0.25">
      <c r="C8" s="1" t="s">
        <v>9</v>
      </c>
      <c r="I8" s="2">
        <v>5</v>
      </c>
      <c r="J8" s="6" t="s">
        <v>16</v>
      </c>
    </row>
    <row r="9" spans="2:60" s="1" customFormat="1" x14ac:dyDescent="0.25">
      <c r="B9" s="1" t="s">
        <v>3</v>
      </c>
      <c r="I9" s="6"/>
      <c r="J9" s="6"/>
    </row>
    <row r="10" spans="2:60" s="1" customFormat="1" x14ac:dyDescent="0.25">
      <c r="C10" s="1" t="s">
        <v>11</v>
      </c>
      <c r="I10" s="10">
        <f>(1/(I7))-I6/(((1+I7)^I6)-1)</f>
        <v>96.703911126548732</v>
      </c>
      <c r="J10" s="6"/>
    </row>
    <row r="11" spans="2:60" s="1" customFormat="1" x14ac:dyDescent="0.25">
      <c r="C11" s="1" t="s">
        <v>10</v>
      </c>
      <c r="I11" s="16">
        <f>I5+I8*I10</f>
        <v>1983.5195556327437</v>
      </c>
      <c r="J11" s="6" t="s">
        <v>16</v>
      </c>
    </row>
    <row r="12" spans="2:60" s="1" customFormat="1" x14ac:dyDescent="0.25">
      <c r="C12" s="1" t="s">
        <v>12</v>
      </c>
      <c r="I12" s="17">
        <f>(((1+I7)^I6)-1)/(I7*(1+I7)^I6)*I11</f>
        <v>280438.54172458354</v>
      </c>
      <c r="J12" s="6" t="s">
        <v>15</v>
      </c>
      <c r="BF12" s="8"/>
      <c r="BG12" s="8"/>
      <c r="BH12" s="8"/>
    </row>
    <row r="13" spans="2:60" s="1" customFormat="1" x14ac:dyDescent="0.25">
      <c r="C13" s="1" t="s">
        <v>14</v>
      </c>
      <c r="H13" s="4"/>
      <c r="I13" s="17">
        <f>I5*I6+I8*(I6-1)</f>
        <v>361195</v>
      </c>
      <c r="J13" s="6" t="s">
        <v>15</v>
      </c>
      <c r="BG13" s="8"/>
      <c r="BH13" s="8"/>
    </row>
    <row r="14" spans="2:60" s="1" customFormat="1" x14ac:dyDescent="0.25">
      <c r="C14" s="1" t="s">
        <v>13</v>
      </c>
      <c r="H14" s="4"/>
      <c r="I14" s="17">
        <f>I13-I12</f>
        <v>80756.458275416458</v>
      </c>
      <c r="J14" s="6" t="s">
        <v>15</v>
      </c>
      <c r="BG14" s="8"/>
    </row>
    <row r="15" spans="2:60" s="1" customFormat="1" x14ac:dyDescent="0.25">
      <c r="BG15" s="8"/>
    </row>
    <row r="16" spans="2:60" s="1" customFormat="1" x14ac:dyDescent="0.25">
      <c r="B16" s="27" t="s">
        <v>5</v>
      </c>
      <c r="C16" s="28"/>
      <c r="D16" s="28"/>
      <c r="E16" s="28"/>
      <c r="F16" s="28"/>
      <c r="G16" s="28"/>
      <c r="H16" s="28"/>
      <c r="I16" s="28"/>
      <c r="J16" s="28"/>
      <c r="BG16" s="8"/>
    </row>
    <row r="17" spans="1:63" s="1" customFormat="1" x14ac:dyDescent="0.25">
      <c r="BG17" s="8"/>
    </row>
    <row r="18" spans="1:63" s="1" customFormat="1" x14ac:dyDescent="0.25">
      <c r="B18" s="1" t="s">
        <v>0</v>
      </c>
      <c r="I18" s="5"/>
      <c r="J18" s="6"/>
      <c r="BG18" s="8"/>
    </row>
    <row r="19" spans="1:63" s="1" customFormat="1" x14ac:dyDescent="0.25">
      <c r="C19" s="1" t="s">
        <v>6</v>
      </c>
      <c r="I19" s="2">
        <v>1500</v>
      </c>
      <c r="J19" s="6" t="s">
        <v>15</v>
      </c>
      <c r="BG19" s="8"/>
    </row>
    <row r="20" spans="1:63" s="1" customFormat="1" x14ac:dyDescent="0.25">
      <c r="C20" s="1" t="s">
        <v>7</v>
      </c>
      <c r="I20" s="2">
        <v>240</v>
      </c>
      <c r="J20" s="6" t="s">
        <v>1</v>
      </c>
      <c r="BG20" s="8"/>
    </row>
    <row r="21" spans="1:63" s="1" customFormat="1" x14ac:dyDescent="0.25">
      <c r="C21" s="1" t="s">
        <v>8</v>
      </c>
      <c r="G21" s="3">
        <v>0.06</v>
      </c>
      <c r="H21" s="1" t="s">
        <v>17</v>
      </c>
      <c r="I21" s="7">
        <f>(1+G21)^(1/12)-1</f>
        <v>4.8675505653430484E-3</v>
      </c>
      <c r="J21" s="6" t="s">
        <v>2</v>
      </c>
    </row>
    <row r="22" spans="1:63" s="1" customFormat="1" x14ac:dyDescent="0.25">
      <c r="C22" s="1" t="s">
        <v>9</v>
      </c>
      <c r="G22" s="3">
        <v>0.04</v>
      </c>
      <c r="H22" s="1" t="s">
        <v>17</v>
      </c>
      <c r="I22" s="7">
        <f>(1+G22)^(1/12)-1</f>
        <v>3.2737397821989145E-3</v>
      </c>
      <c r="J22" s="6" t="s">
        <v>2</v>
      </c>
    </row>
    <row r="23" spans="1:63" s="1" customFormat="1" x14ac:dyDescent="0.25">
      <c r="B23" s="1" t="s">
        <v>3</v>
      </c>
      <c r="I23" s="6"/>
      <c r="J23" s="6"/>
      <c r="BF23" s="8"/>
      <c r="BG23" s="8"/>
      <c r="BH23" s="8"/>
      <c r="BI23" s="8"/>
      <c r="BJ23" s="8"/>
      <c r="BK23" s="8"/>
    </row>
    <row r="24" spans="1:63" x14ac:dyDescent="0.25">
      <c r="A24" s="1"/>
      <c r="B24" s="1"/>
      <c r="C24" s="1" t="s">
        <v>11</v>
      </c>
      <c r="D24" s="1"/>
      <c r="E24" s="1"/>
      <c r="F24" s="1"/>
      <c r="G24" s="1"/>
      <c r="H24" s="1"/>
      <c r="I24" s="10">
        <f>IF(I21=I22,I20/(1+I22),(((1+((1+I21)/(1+I22)-1))^I20)-1)/(((1+I21)/(1+I22)-1)*(1+((1+I21)/(1+I22)-1))^I20))</f>
        <v>199.41800029123522</v>
      </c>
      <c r="J24" s="6"/>
      <c r="K24" s="1"/>
      <c r="L24" s="1"/>
    </row>
    <row r="25" spans="1:63" x14ac:dyDescent="0.25">
      <c r="A25" s="1"/>
      <c r="B25" s="1"/>
      <c r="C25" s="1" t="s">
        <v>12</v>
      </c>
      <c r="D25" s="1"/>
      <c r="E25" s="1"/>
      <c r="F25" s="1"/>
      <c r="G25" s="1"/>
      <c r="H25" s="1"/>
      <c r="I25" s="17">
        <f>IF(I21=I22,I19*I24,+I19*I24/(1+I22))</f>
        <v>298150.93187009002</v>
      </c>
      <c r="J25" s="6" t="s">
        <v>15</v>
      </c>
      <c r="K25" s="1"/>
      <c r="L25" s="1"/>
    </row>
    <row r="26" spans="1:63" x14ac:dyDescent="0.25">
      <c r="A26" s="1"/>
      <c r="B26" s="1"/>
      <c r="C26" s="1" t="s">
        <v>14</v>
      </c>
      <c r="D26" s="1"/>
      <c r="E26" s="1"/>
      <c r="F26" s="1"/>
      <c r="G26" s="1"/>
      <c r="H26" s="1"/>
      <c r="I26" s="17">
        <f>I19*I20+I19*(1+I22)^I20-I19</f>
        <v>361786.68471455015</v>
      </c>
      <c r="J26" s="6" t="s">
        <v>15</v>
      </c>
      <c r="K26" s="1"/>
      <c r="L26" s="1"/>
    </row>
    <row r="27" spans="1:63" x14ac:dyDescent="0.25">
      <c r="C27" s="1" t="s">
        <v>13</v>
      </c>
      <c r="I27" s="17">
        <f>I26-I25</f>
        <v>63635.752844460134</v>
      </c>
      <c r="J27" s="6" t="s">
        <v>15</v>
      </c>
    </row>
  </sheetData>
  <mergeCells count="2">
    <mergeCell ref="B2:J2"/>
    <mergeCell ref="B16:J16"/>
  </mergeCells>
  <phoneticPr fontId="5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2004-02-09T08:23:03Z</dcterms:created>
  <dcterms:modified xsi:type="dcterms:W3CDTF">2018-09-04T17:00:16Z</dcterms:modified>
</cp:coreProperties>
</file>