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i Assis\Desktop\"/>
    </mc:Choice>
  </mc:AlternateContent>
  <bookViews>
    <workbookView xWindow="-12" yWindow="-12" windowWidth="9576" windowHeight="4980"/>
  </bookViews>
  <sheets>
    <sheet name="Acolhimento" sheetId="8" r:id="rId1"/>
    <sheet name="Dados e resultados" sheetId="10" r:id="rId2"/>
  </sheets>
  <definedNames>
    <definedName name="__123Graph_AGERAL" hidden="1">#REF!</definedName>
    <definedName name="__123Graph_B" hidden="1">#REF!</definedName>
    <definedName name="__123Graph_BGERAL" hidden="1">#REF!</definedName>
    <definedName name="__123Graph_C" hidden="1">#REF!</definedName>
    <definedName name="__123Graph_D" hidden="1">#REF!</definedName>
    <definedName name="__123Graph_DGERAL" hidden="1">#REF!</definedName>
    <definedName name="__123Graph_E" hidden="1">#REF!</definedName>
    <definedName name="__123Graph_EGERAL" hidden="1">#REF!</definedName>
    <definedName name="__123Graph_FGERAL" hidden="1">#REF!</definedName>
    <definedName name="__123Graph_LBL_B" hidden="1">#REF!</definedName>
    <definedName name="__123Graph_LBL_D" hidden="1">#REF!</definedName>
    <definedName name="__123Graph_LBL_E" hidden="1">#REF!</definedName>
    <definedName name="__123Graph_X" hidden="1">#REF!</definedName>
    <definedName name="__123Graph_XGERAL" hidden="1">#REF!</definedName>
    <definedName name="_Dist_Bin" hidden="1">#REF!</definedName>
    <definedName name="_Dist_Values" hidden="1">#REF!</definedName>
    <definedName name="_Fill" hidden="1">#REF!</definedName>
  </definedNames>
  <calcPr calcId="152511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3" i="10"/>
  <c r="Q4" i="10" l="1"/>
  <c r="S4" i="10" s="1"/>
  <c r="Q5" i="10"/>
  <c r="S5" i="10" s="1"/>
  <c r="Q6" i="10"/>
  <c r="S6" i="10" s="1"/>
  <c r="Q7" i="10"/>
  <c r="S7" i="10" s="1"/>
  <c r="Q8" i="10"/>
  <c r="S8" i="10" s="1"/>
  <c r="Q9" i="10"/>
  <c r="S9" i="10" s="1"/>
  <c r="Q10" i="10"/>
  <c r="S10" i="10" s="1"/>
  <c r="Q11" i="10"/>
  <c r="S11" i="10" s="1"/>
  <c r="Q12" i="10"/>
  <c r="S12" i="10" s="1"/>
  <c r="Q13" i="10"/>
  <c r="S13" i="10" s="1"/>
  <c r="Q14" i="10"/>
  <c r="S14" i="10" s="1"/>
  <c r="Q15" i="10"/>
  <c r="S15" i="10" s="1"/>
  <c r="Q16" i="10"/>
  <c r="S16" i="10" s="1"/>
  <c r="Q17" i="10"/>
  <c r="S17" i="10" s="1"/>
  <c r="Q3" i="10"/>
  <c r="S3" i="10" s="1"/>
  <c r="T12" i="10"/>
  <c r="U12" i="10" s="1"/>
  <c r="T13" i="10"/>
  <c r="U13" i="10" s="1"/>
  <c r="T14" i="10"/>
  <c r="U14" i="10" s="1"/>
  <c r="T15" i="10"/>
  <c r="U15" i="10" s="1"/>
  <c r="T16" i="10"/>
  <c r="U16" i="10" s="1"/>
  <c r="T17" i="10"/>
  <c r="U17" i="10" s="1"/>
  <c r="T4" i="10"/>
  <c r="U4" i="10" s="1"/>
  <c r="T5" i="10"/>
  <c r="U5" i="10" s="1"/>
  <c r="T6" i="10"/>
  <c r="U6" i="10" s="1"/>
  <c r="T7" i="10"/>
  <c r="U7" i="10" s="1"/>
  <c r="T8" i="10"/>
  <c r="U8" i="10" s="1"/>
  <c r="T9" i="10"/>
  <c r="U9" i="10" s="1"/>
  <c r="T10" i="10"/>
  <c r="U10" i="10" s="1"/>
  <c r="T11" i="10"/>
  <c r="U11" i="10" s="1"/>
  <c r="T3" i="10"/>
  <c r="U3" i="10" s="1"/>
  <c r="V9" i="10" l="1"/>
  <c r="V3" i="10"/>
  <c r="V11" i="10"/>
  <c r="V6" i="10"/>
  <c r="V5" i="10"/>
  <c r="V4" i="10"/>
  <c r="V7" i="10"/>
  <c r="V10" i="10"/>
  <c r="V8" i="10"/>
  <c r="V16" i="10"/>
  <c r="V14" i="10"/>
  <c r="V12" i="10"/>
  <c r="V17" i="10"/>
  <c r="V15" i="10"/>
  <c r="V13" i="10"/>
  <c r="C26" i="10"/>
  <c r="J5" i="10" l="1"/>
  <c r="J7" i="10"/>
  <c r="J8" i="10" s="1"/>
  <c r="L8" i="10" s="1"/>
  <c r="J16" i="10"/>
  <c r="J17" i="10"/>
  <c r="J18" i="10" s="1"/>
  <c r="J20" i="10" l="1"/>
  <c r="J22" i="10"/>
  <c r="J23" i="10" s="1"/>
  <c r="L23" i="10" s="1"/>
  <c r="L7" i="10"/>
  <c r="L22" i="10" l="1"/>
</calcChain>
</file>

<file path=xl/comments1.xml><?xml version="1.0" encoding="utf-8"?>
<comments xmlns="http://schemas.openxmlformats.org/spreadsheetml/2006/main">
  <authors>
    <author>Rui Assis</author>
    <author>A satisfied Microsoft Office user</author>
  </authors>
  <commentList>
    <comment ref="K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números aleatórios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vida simulada</t>
        </r>
      </text>
    </comment>
    <comment ref="B20" authorId="1" shapeId="0">
      <text>
        <r>
          <rPr>
            <sz val="8"/>
            <color indexed="81"/>
            <rFont val="Tahoma"/>
            <family val="2"/>
          </rPr>
          <t>Parâmetro de localização. Valor mínimo esperado de t.</t>
        </r>
      </text>
    </comment>
    <comment ref="B21" authorId="1" shapeId="0">
      <text>
        <r>
          <rPr>
            <sz val="8"/>
            <color indexed="81"/>
            <rFont val="Tahoma"/>
            <family val="2"/>
          </rPr>
          <t>Parâmetro de forma</t>
        </r>
      </text>
    </comment>
    <comment ref="B22" authorId="1" shapeId="0">
      <text>
        <r>
          <rPr>
            <sz val="8"/>
            <color indexed="81"/>
            <rFont val="Tahoma"/>
            <family val="2"/>
          </rPr>
          <t>Parâmetro de escala. Valor característico.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números aleatórios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Critério vida simulada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Mean Time To Failure</t>
        </r>
      </text>
    </comment>
  </commentList>
</comments>
</file>

<file path=xl/sharedStrings.xml><?xml version="1.0" encoding="utf-8"?>
<sst xmlns="http://schemas.openxmlformats.org/spreadsheetml/2006/main" count="42" uniqueCount="35">
  <si>
    <t>Rui Assis</t>
  </si>
  <si>
    <t>http://www.rassis.com</t>
  </si>
  <si>
    <t>A partir de novo:</t>
  </si>
  <si>
    <t>rand() =</t>
  </si>
  <si>
    <t>Falha?</t>
  </si>
  <si>
    <t>TTF =</t>
  </si>
  <si>
    <t>A partir de usado:</t>
  </si>
  <si>
    <t>horas</t>
  </si>
  <si>
    <t>rand() ajustado =</t>
  </si>
  <si>
    <t>a =</t>
  </si>
  <si>
    <t>b =</t>
  </si>
  <si>
    <t xml:space="preserve">Células a azul para dados, verde claro para cálculos intermédios e amarelo para resultados </t>
  </si>
  <si>
    <t>Distribuição de Weibull</t>
  </si>
  <si>
    <r>
      <t>t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 xml:space="preserve"> =</t>
    </r>
  </si>
  <si>
    <t>MTTF =</t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</si>
  <si>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|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</si>
  <si>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+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</si>
  <si>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</si>
  <si>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</si>
  <si>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</si>
  <si>
    <r>
      <rPr>
        <i/>
        <sz val="10"/>
        <rFont val="Times New Roman"/>
        <family val="1"/>
      </rPr>
      <t xml:space="preserve">T +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</si>
  <si>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(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</si>
  <si>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 xml:space="preserve">Missão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</si>
  <si>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 xml:space="preserve">Tempo já decorrido </t>
    </r>
    <r>
      <rPr>
        <i/>
        <sz val="9"/>
        <rFont val="Arial"/>
        <family val="2"/>
      </rPr>
      <t>T</t>
    </r>
    <r>
      <rPr>
        <sz val="9"/>
        <rFont val="Arial"/>
        <family val="2"/>
      </rPr>
      <t xml:space="preserve"> =</t>
    </r>
  </si>
  <si>
    <r>
      <rPr>
        <i/>
        <sz val="9"/>
        <rFont val="Arial"/>
        <family val="2"/>
      </rPr>
      <t>F</t>
    </r>
    <r>
      <rPr>
        <sz val="9"/>
        <rFont val="Arial"/>
        <family val="2"/>
      </rPr>
      <t>(</t>
    </r>
    <r>
      <rPr>
        <sz val="9"/>
        <rFont val="Symbol"/>
        <family val="1"/>
        <charset val="2"/>
      </rPr>
      <t>D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) =</t>
    </r>
  </si>
  <si>
    <r>
      <rPr>
        <i/>
        <sz val="9"/>
        <rFont val="Arial"/>
        <family val="2"/>
      </rPr>
      <t>F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+</t>
    </r>
    <r>
      <rPr>
        <sz val="9"/>
        <rFont val="Symbol"/>
        <family val="1"/>
        <charset val="2"/>
      </rPr>
      <t>D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) =</t>
    </r>
  </si>
  <si>
    <r>
      <rPr>
        <i/>
        <sz val="9"/>
        <rFont val="Arial"/>
        <family val="2"/>
      </rPr>
      <t>F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) =</t>
    </r>
  </si>
  <si>
    <r>
      <rPr>
        <i/>
        <sz val="9"/>
        <rFont val="Arial"/>
        <family val="2"/>
      </rPr>
      <t>R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) =</t>
    </r>
  </si>
  <si>
    <r>
      <rPr>
        <i/>
        <sz val="9"/>
        <rFont val="Arial"/>
        <family val="2"/>
      </rPr>
      <t>F</t>
    </r>
    <r>
      <rPr>
        <sz val="9"/>
        <rFont val="Arial"/>
        <family val="2"/>
      </rPr>
      <t>(</t>
    </r>
    <r>
      <rPr>
        <sz val="10"/>
        <rFont val="Symbol"/>
        <family val="1"/>
        <charset val="2"/>
      </rPr>
      <t>D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|</t>
    </r>
    <r>
      <rPr>
        <i/>
        <sz val="9"/>
        <rFont val="Arial"/>
        <family val="2"/>
      </rPr>
      <t>T</t>
    </r>
    <r>
      <rPr>
        <sz val="9"/>
        <rFont val="Arial"/>
        <family val="2"/>
      </rPr>
      <t>) =</t>
    </r>
  </si>
  <si>
    <r>
      <t>TTF|</t>
    </r>
    <r>
      <rPr>
        <i/>
        <sz val="9"/>
        <rFont val="Arial"/>
        <family val="2"/>
      </rPr>
      <t>T</t>
    </r>
    <r>
      <rPr>
        <sz val="9"/>
        <rFont val="Arial"/>
        <family val="2"/>
      </rPr>
      <t xml:space="preserve"> =</t>
    </r>
  </si>
  <si>
    <t>rassis46@gmail.com</t>
  </si>
  <si>
    <t>Estatística Aplicada</t>
  </si>
  <si>
    <t>Probabilidade condicionada de falha</t>
  </si>
  <si>
    <t>Demonstração dos resultados analíticos através da simulação de Monte-Carlo</t>
  </si>
  <si>
    <t>a partir de uma distribuição de probabilidade de falha de Weibull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</si>
</sst>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31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ourier"/>
      <family val="3"/>
    </font>
    <font>
      <u/>
      <sz val="12.5"/>
      <color indexed="12"/>
      <name val="Courier"/>
      <family val="3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9"/>
      <name val="Symbol"/>
      <family val="1"/>
      <charset val="2"/>
    </font>
    <font>
      <i/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Symbol"/>
      <family val="1"/>
      <charset val="2"/>
    </font>
    <font>
      <b/>
      <u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4">
    <xf numFmtId="164" fontId="0" fillId="0" borderId="0" xfId="0"/>
    <xf numFmtId="164" fontId="8" fillId="2" borderId="0" xfId="0" applyFont="1" applyFill="1" applyAlignment="1" applyProtection="1">
      <alignment horizontal="center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13" fillId="2" borderId="0" xfId="1" applyFont="1" applyFill="1" applyAlignment="1" applyProtection="1">
      <alignment horizontal="center"/>
    </xf>
    <xf numFmtId="164" fontId="0" fillId="2" borderId="0" xfId="0" applyFill="1"/>
    <xf numFmtId="0" fontId="2" fillId="4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164" fontId="15" fillId="6" borderId="0" xfId="0" applyFont="1" applyFill="1" applyAlignment="1">
      <alignment horizontal="center"/>
    </xf>
    <xf numFmtId="164" fontId="15" fillId="6" borderId="0" xfId="0" applyFont="1" applyFill="1"/>
    <xf numFmtId="0" fontId="17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19" fillId="2" borderId="0" xfId="0" applyNumberFormat="1" applyFont="1" applyFill="1" applyAlignment="1" applyProtection="1">
      <alignment horizontal="right"/>
    </xf>
    <xf numFmtId="0" fontId="21" fillId="2" borderId="0" xfId="0" applyNumberFormat="1" applyFont="1" applyFill="1" applyAlignment="1" applyProtection="1">
      <alignment horizontal="right"/>
    </xf>
    <xf numFmtId="3" fontId="2" fillId="5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23" fillId="5" borderId="0" xfId="0" applyNumberFormat="1" applyFont="1" applyFill="1" applyAlignment="1">
      <alignment horizontal="center"/>
    </xf>
    <xf numFmtId="0" fontId="24" fillId="7" borderId="0" xfId="0" applyNumberFormat="1" applyFont="1" applyFill="1" applyAlignment="1">
      <alignment horizontal="center"/>
    </xf>
    <xf numFmtId="0" fontId="24" fillId="7" borderId="0" xfId="0" applyNumberFormat="1" applyFont="1" applyFill="1"/>
    <xf numFmtId="0" fontId="14" fillId="8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 applyProtection="1">
      <alignment horizontal="right"/>
    </xf>
    <xf numFmtId="0" fontId="25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horizontal="right"/>
    </xf>
    <xf numFmtId="0" fontId="25" fillId="2" borderId="0" xfId="0" applyNumberFormat="1" applyFont="1" applyFill="1" applyAlignment="1">
      <alignment horizontal="right"/>
    </xf>
    <xf numFmtId="164" fontId="1" fillId="2" borderId="0" xfId="0" applyFont="1" applyFill="1" applyProtection="1"/>
    <xf numFmtId="164" fontId="6" fillId="2" borderId="0" xfId="0" applyFont="1" applyFill="1" applyAlignment="1" applyProtection="1">
      <alignment horizontal="center"/>
    </xf>
    <xf numFmtId="164" fontId="5" fillId="2" borderId="0" xfId="0" applyFont="1" applyFill="1" applyAlignment="1" applyProtection="1">
      <alignment horizontal="center"/>
    </xf>
    <xf numFmtId="0" fontId="28" fillId="2" borderId="0" xfId="1" applyFont="1" applyFill="1" applyAlignment="1" applyProtection="1">
      <alignment horizontal="center"/>
    </xf>
    <xf numFmtId="164" fontId="14" fillId="6" borderId="0" xfId="0" applyFont="1" applyFill="1" applyAlignment="1">
      <alignment horizontal="center" wrapText="1"/>
    </xf>
    <xf numFmtId="164" fontId="0" fillId="0" borderId="0" xfId="0" applyAlignment="1">
      <alignment horizontal="center" wrapText="1"/>
    </xf>
    <xf numFmtId="164" fontId="29" fillId="2" borderId="0" xfId="0" applyFont="1" applyFill="1" applyBorder="1" applyAlignment="1" applyProtection="1">
      <alignment horizontal="center"/>
    </xf>
    <xf numFmtId="164" fontId="1" fillId="6" borderId="0" xfId="0" applyFont="1" applyFill="1" applyProtection="1"/>
    <xf numFmtId="164" fontId="4" fillId="6" borderId="0" xfId="0" applyFont="1" applyFill="1" applyAlignment="1" applyProtection="1">
      <alignment horizontal="center"/>
    </xf>
    <xf numFmtId="15" fontId="7" fillId="2" borderId="0" xfId="0" applyNumberFormat="1" applyFont="1" applyFill="1" applyAlignment="1" applyProtection="1">
      <alignment horizontal="center"/>
    </xf>
    <xf numFmtId="164" fontId="30" fillId="2" borderId="0" xfId="0" applyFont="1" applyFill="1" applyAlignment="1" applyProtection="1">
      <alignment horizontal="center"/>
    </xf>
    <xf numFmtId="164" fontId="7" fillId="2" borderId="0" xfId="0" applyFont="1" applyFill="1" applyAlignment="1" applyProtection="1">
      <alignment horizontal="center"/>
    </xf>
    <xf numFmtId="164" fontId="1" fillId="2" borderId="0" xfId="0" applyFont="1" applyFill="1" applyAlignment="1" applyProtection="1">
      <alignment horizontal="center"/>
    </xf>
    <xf numFmtId="164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 i="1"/>
              <a:t>F</a:t>
            </a:r>
            <a:r>
              <a:rPr lang="en-US" sz="1000" b="0"/>
              <a:t>(</a:t>
            </a:r>
            <a:r>
              <a:rPr lang="en-US" sz="1000" b="0">
                <a:sym typeface="Symbol"/>
              </a:rPr>
              <a:t></a:t>
            </a:r>
            <a:r>
              <a:rPr lang="en-US" sz="1000" b="0" i="1"/>
              <a:t>t</a:t>
            </a:r>
            <a:r>
              <a:rPr lang="en-US" sz="1000" b="0"/>
              <a:t>|</a:t>
            </a:r>
            <a:r>
              <a:rPr lang="en-US" sz="1000" b="0" i="1"/>
              <a:t>T</a:t>
            </a:r>
            <a:r>
              <a:rPr lang="en-US" sz="1000" b="0"/>
              <a:t>) = </a:t>
            </a:r>
            <a:r>
              <a:rPr lang="en-US" sz="1000" b="0" i="1"/>
              <a:t>f</a:t>
            </a:r>
            <a:r>
              <a:rPr lang="en-US" sz="1000" b="0"/>
              <a:t>(</a:t>
            </a:r>
            <a:r>
              <a:rPr lang="en-US" sz="1000" b="0" i="1"/>
              <a:t>T</a:t>
            </a:r>
            <a:r>
              <a:rPr lang="en-US" sz="1000" b="0"/>
              <a:t>+</a:t>
            </a:r>
            <a:r>
              <a:rPr lang="en-US" sz="1000" b="0">
                <a:sym typeface="Symbol"/>
              </a:rPr>
              <a:t></a:t>
            </a:r>
            <a:r>
              <a:rPr lang="en-US" sz="1000" b="0" i="1">
                <a:sym typeface="Symbol"/>
              </a:rPr>
              <a:t>t</a:t>
            </a:r>
            <a:r>
              <a:rPr lang="en-US" sz="1000" b="0">
                <a:sym typeface="Symbol"/>
              </a:rPr>
              <a:t>)</a:t>
            </a:r>
            <a:endParaRPr lang="en-US" sz="1000" b="0"/>
          </a:p>
        </c:rich>
      </c:tx>
      <c:layout>
        <c:manualLayout>
          <c:xMode val="edge"/>
          <c:yMode val="edge"/>
          <c:x val="0.22058645825212439"/>
          <c:y val="0.17221841834988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7386993292505"/>
          <c:y val="3.1102895943484438E-2"/>
          <c:w val="0.84559152328181197"/>
          <c:h val="0.7368626255454489"/>
        </c:manualLayout>
      </c:layout>
      <c:lineChart>
        <c:grouping val="standard"/>
        <c:varyColors val="0"/>
        <c:ser>
          <c:idx val="0"/>
          <c:order val="0"/>
          <c:tx>
            <c:v>F(Dt|T)</c:v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'Dados e resultados'!$Q$3:$Q$17</c:f>
              <c:numCache>
                <c:formatCode>General</c:formatCode>
                <c:ptCount val="15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  <c:pt idx="9">
                  <c:v>6500</c:v>
                </c:pt>
                <c:pt idx="10">
                  <c:v>7000</c:v>
                </c:pt>
                <c:pt idx="11">
                  <c:v>7500</c:v>
                </c:pt>
                <c:pt idx="12">
                  <c:v>8000</c:v>
                </c:pt>
                <c:pt idx="13">
                  <c:v>8500</c:v>
                </c:pt>
                <c:pt idx="14">
                  <c:v>9000</c:v>
                </c:pt>
              </c:numCache>
            </c:numRef>
          </c:cat>
          <c:val>
            <c:numRef>
              <c:f>'Dados e resultados'!$V$3:$V$17</c:f>
              <c:numCache>
                <c:formatCode>General</c:formatCode>
                <c:ptCount val="15"/>
                <c:pt idx="0">
                  <c:v>0</c:v>
                </c:pt>
                <c:pt idx="1">
                  <c:v>5.3887302055113738E-2</c:v>
                </c:pt>
                <c:pt idx="2">
                  <c:v>0.15063418343168752</c:v>
                </c:pt>
                <c:pt idx="3">
                  <c:v>0.28901779080422124</c:v>
                </c:pt>
                <c:pt idx="4">
                  <c:v>0.45469717376765306</c:v>
                </c:pt>
                <c:pt idx="5">
                  <c:v>0.62343943627058063</c:v>
                </c:pt>
                <c:pt idx="6">
                  <c:v>0.76993370100619096</c:v>
                </c:pt>
                <c:pt idx="7">
                  <c:v>0.87779322798716997</c:v>
                </c:pt>
                <c:pt idx="8">
                  <c:v>0.9445419433447404</c:v>
                </c:pt>
                <c:pt idx="9">
                  <c:v>0.97887172011881673</c:v>
                </c:pt>
                <c:pt idx="10">
                  <c:v>0.99335956137354986</c:v>
                </c:pt>
                <c:pt idx="11">
                  <c:v>0.99830813565988707</c:v>
                </c:pt>
                <c:pt idx="12">
                  <c:v>0.99965662121299614</c:v>
                </c:pt>
                <c:pt idx="13">
                  <c:v>0.9999454463823928</c:v>
                </c:pt>
                <c:pt idx="14">
                  <c:v>0.9999933331784906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964160"/>
        <c:axId val="476964720"/>
      </c:lineChart>
      <c:catAx>
        <c:axId val="4769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pt-PT" sz="900" b="0" i="1"/>
                  <a:t>T</a:t>
                </a:r>
                <a:r>
                  <a:rPr lang="pt-PT" sz="900" b="0"/>
                  <a:t> + </a:t>
                </a:r>
                <a:r>
                  <a:rPr lang="pt-PT" sz="900" b="0">
                    <a:sym typeface="Symbol"/>
                  </a:rPr>
                  <a:t></a:t>
                </a:r>
                <a:r>
                  <a:rPr lang="pt-PT" sz="900" b="0" i="1">
                    <a:sym typeface="Symbol"/>
                  </a:rPr>
                  <a:t>t</a:t>
                </a:r>
                <a:endParaRPr lang="pt-PT" sz="900" b="0" i="1"/>
              </a:p>
            </c:rich>
          </c:tx>
          <c:layout>
            <c:manualLayout>
              <c:xMode val="edge"/>
              <c:yMode val="edge"/>
              <c:x val="0.49847343494191931"/>
              <c:y val="0.91259271938833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pt-PT"/>
          </a:p>
        </c:txPr>
        <c:crossAx val="476964720"/>
        <c:crosses val="autoZero"/>
        <c:auto val="1"/>
        <c:lblAlgn val="ctr"/>
        <c:lblOffset val="100"/>
        <c:noMultiLvlLbl val="0"/>
      </c:catAx>
      <c:valAx>
        <c:axId val="47696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pt-PT" sz="900" b="0" i="1"/>
                  <a:t>F</a:t>
                </a:r>
                <a:r>
                  <a:rPr lang="pt-PT" sz="900" b="0"/>
                  <a:t>(</a:t>
                </a:r>
                <a:r>
                  <a:rPr lang="pt-PT" sz="900" b="0">
                    <a:sym typeface="Symbol"/>
                  </a:rPr>
                  <a:t></a:t>
                </a:r>
                <a:r>
                  <a:rPr lang="pt-PT" sz="900" b="0" i="1">
                    <a:sym typeface="Symbol"/>
                  </a:rPr>
                  <a:t>t</a:t>
                </a:r>
                <a:r>
                  <a:rPr lang="pt-PT" sz="900" b="0">
                    <a:sym typeface="Symbol"/>
                  </a:rPr>
                  <a:t>|</a:t>
                </a:r>
                <a:r>
                  <a:rPr lang="pt-PT" sz="900" b="0" i="1">
                    <a:sym typeface="Symbol"/>
                  </a:rPr>
                  <a:t>T</a:t>
                </a:r>
                <a:r>
                  <a:rPr lang="pt-PT" sz="900" b="0">
                    <a:sym typeface="Symbol"/>
                  </a:rPr>
                  <a:t>)</a:t>
                </a:r>
                <a:endParaRPr lang="pt-PT" sz="900" b="0"/>
              </a:p>
            </c:rich>
          </c:tx>
          <c:layout>
            <c:manualLayout>
              <c:xMode val="edge"/>
              <c:yMode val="edge"/>
              <c:x val="2.0624537317450703E-2"/>
              <c:y val="0.337205382771969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476964160"/>
        <c:crosses val="autoZero"/>
        <c:crossBetween val="between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4444</xdr:colOff>
      <xdr:row>25</xdr:row>
      <xdr:rowOff>55880</xdr:rowOff>
    </xdr:from>
    <xdr:to>
      <xdr:col>12</xdr:col>
      <xdr:colOff>571500</xdr:colOff>
      <xdr:row>26</xdr:row>
      <xdr:rowOff>121920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5132704" y="3934460"/>
          <a:ext cx="2578736" cy="23368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Premir a tecla de função F9 para renovar valores</a:t>
          </a:r>
        </a:p>
      </xdr:txBody>
    </xdr:sp>
    <xdr:clientData/>
  </xdr:twoCellAnchor>
  <xdr:twoCellAnchor>
    <xdr:from>
      <xdr:col>10</xdr:col>
      <xdr:colOff>662305</xdr:colOff>
      <xdr:row>2</xdr:row>
      <xdr:rowOff>38100</xdr:rowOff>
    </xdr:from>
    <xdr:to>
      <xdr:col>13</xdr:col>
      <xdr:colOff>562610</xdr:colOff>
      <xdr:row>5</xdr:row>
      <xdr:rowOff>125730</xdr:rowOff>
    </xdr:to>
    <xdr:sp macro="" textlink="">
      <xdr:nvSpPr>
        <xdr:cNvPr id="7192" name="AutoShape 24"/>
        <xdr:cNvSpPr>
          <a:spLocks noChangeArrowheads="1"/>
        </xdr:cNvSpPr>
      </xdr:nvSpPr>
      <xdr:spPr bwMode="auto">
        <a:xfrm>
          <a:off x="6461125" y="373380"/>
          <a:ext cx="1820545" cy="590550"/>
        </a:xfrm>
        <a:prstGeom prst="wedgeRoundRectCallout">
          <a:avLst>
            <a:gd name="adj1" fmla="val -35294"/>
            <a:gd name="adj2" fmla="val 34100"/>
            <a:gd name="adj3" fmla="val 16667"/>
          </a:avLst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Após correr o simulador umas centenas de vezes, constata-se que o sistema falha aproximadamente com a frequência indicada na célula J5.</a:t>
          </a:r>
        </a:p>
      </xdr:txBody>
    </xdr:sp>
    <xdr:clientData/>
  </xdr:twoCellAnchor>
  <xdr:twoCellAnchor>
    <xdr:from>
      <xdr:col>10</xdr:col>
      <xdr:colOff>664210</xdr:colOff>
      <xdr:row>17</xdr:row>
      <xdr:rowOff>7620</xdr:rowOff>
    </xdr:from>
    <xdr:to>
      <xdr:col>13</xdr:col>
      <xdr:colOff>572770</xdr:colOff>
      <xdr:row>20</xdr:row>
      <xdr:rowOff>108585</xdr:rowOff>
    </xdr:to>
    <xdr:sp macro="" textlink="">
      <xdr:nvSpPr>
        <xdr:cNvPr id="7193" name="AutoShape 25"/>
        <xdr:cNvSpPr>
          <a:spLocks noChangeArrowheads="1"/>
        </xdr:cNvSpPr>
      </xdr:nvSpPr>
      <xdr:spPr bwMode="auto">
        <a:xfrm>
          <a:off x="6463030" y="2522220"/>
          <a:ext cx="1828800" cy="603885"/>
        </a:xfrm>
        <a:prstGeom prst="wedgeRoundRectCallout">
          <a:avLst>
            <a:gd name="adj1" fmla="val -36923"/>
            <a:gd name="adj2" fmla="val 34073"/>
            <a:gd name="adj3" fmla="val 16667"/>
          </a:avLst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Após correr o simulador umas centenas de vezes, constata-se que o sistema falha aproximadamente com a frequência indicada na célula J20.</a:t>
          </a:r>
        </a:p>
      </xdr:txBody>
    </xdr:sp>
    <xdr:clientData/>
  </xdr:twoCellAnchor>
  <xdr:twoCellAnchor>
    <xdr:from>
      <xdr:col>13</xdr:col>
      <xdr:colOff>556260</xdr:colOff>
      <xdr:row>18</xdr:row>
      <xdr:rowOff>7620</xdr:rowOff>
    </xdr:from>
    <xdr:to>
      <xdr:col>22</xdr:col>
      <xdr:colOff>220980</xdr:colOff>
      <xdr:row>31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464820</xdr:colOff>
          <xdr:row>12</xdr:row>
          <xdr:rowOff>0</xdr:rowOff>
        </xdr:from>
        <xdr:to>
          <xdr:col>12</xdr:col>
          <xdr:colOff>30480</xdr:colOff>
          <xdr:row>14</xdr:row>
          <xdr:rowOff>22860</xdr:rowOff>
        </xdr:to>
        <xdr:sp macro="" textlink="">
          <xdr:nvSpPr>
            <xdr:cNvPr id="7208" name="Object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480060</xdr:colOff>
      <xdr:row>8</xdr:row>
      <xdr:rowOff>15240</xdr:rowOff>
    </xdr:from>
    <xdr:to>
      <xdr:col>6</xdr:col>
      <xdr:colOff>184785</xdr:colOff>
      <xdr:row>13</xdr:row>
      <xdr:rowOff>62230</xdr:rowOff>
    </xdr:to>
    <xdr:sp macro="" textlink="">
      <xdr:nvSpPr>
        <xdr:cNvPr id="28" name="Freeform 27"/>
        <xdr:cNvSpPr/>
      </xdr:nvSpPr>
      <xdr:spPr>
        <a:xfrm>
          <a:off x="1828800" y="1356360"/>
          <a:ext cx="1564005" cy="885190"/>
        </a:xfrm>
        <a:custGeom>
          <a:avLst/>
          <a:gdLst>
            <a:gd name="connsiteX0" fmla="*/ 0 w 1600200"/>
            <a:gd name="connsiteY0" fmla="*/ 159813 h 899402"/>
            <a:gd name="connsiteX1" fmla="*/ 26894 w 1600200"/>
            <a:gd name="connsiteY1" fmla="*/ 150849 h 899402"/>
            <a:gd name="connsiteX2" fmla="*/ 35859 w 1600200"/>
            <a:gd name="connsiteY2" fmla="*/ 137402 h 899402"/>
            <a:gd name="connsiteX3" fmla="*/ 53788 w 1600200"/>
            <a:gd name="connsiteY3" fmla="*/ 106025 h 899402"/>
            <a:gd name="connsiteX4" fmla="*/ 67235 w 1600200"/>
            <a:gd name="connsiteY4" fmla="*/ 97061 h 899402"/>
            <a:gd name="connsiteX5" fmla="*/ 89647 w 1600200"/>
            <a:gd name="connsiteY5" fmla="*/ 92578 h 899402"/>
            <a:gd name="connsiteX6" fmla="*/ 116541 w 1600200"/>
            <a:gd name="connsiteY6" fmla="*/ 83613 h 899402"/>
            <a:gd name="connsiteX7" fmla="*/ 129988 w 1600200"/>
            <a:gd name="connsiteY7" fmla="*/ 79131 h 899402"/>
            <a:gd name="connsiteX8" fmla="*/ 143435 w 1600200"/>
            <a:gd name="connsiteY8" fmla="*/ 70166 h 899402"/>
            <a:gd name="connsiteX9" fmla="*/ 170330 w 1600200"/>
            <a:gd name="connsiteY9" fmla="*/ 61202 h 899402"/>
            <a:gd name="connsiteX10" fmla="*/ 210671 w 1600200"/>
            <a:gd name="connsiteY10" fmla="*/ 43272 h 899402"/>
            <a:gd name="connsiteX11" fmla="*/ 224118 w 1600200"/>
            <a:gd name="connsiteY11" fmla="*/ 34308 h 899402"/>
            <a:gd name="connsiteX12" fmla="*/ 286871 w 1600200"/>
            <a:gd name="connsiteY12" fmla="*/ 20861 h 899402"/>
            <a:gd name="connsiteX13" fmla="*/ 327212 w 1600200"/>
            <a:gd name="connsiteY13" fmla="*/ 11896 h 899402"/>
            <a:gd name="connsiteX14" fmla="*/ 363071 w 1600200"/>
            <a:gd name="connsiteY14" fmla="*/ 7413 h 899402"/>
            <a:gd name="connsiteX15" fmla="*/ 461682 w 1600200"/>
            <a:gd name="connsiteY15" fmla="*/ 7413 h 899402"/>
            <a:gd name="connsiteX16" fmla="*/ 510988 w 1600200"/>
            <a:gd name="connsiteY16" fmla="*/ 11896 h 899402"/>
            <a:gd name="connsiteX17" fmla="*/ 528918 w 1600200"/>
            <a:gd name="connsiteY17" fmla="*/ 20861 h 899402"/>
            <a:gd name="connsiteX18" fmla="*/ 546847 w 1600200"/>
            <a:gd name="connsiteY18" fmla="*/ 25343 h 899402"/>
            <a:gd name="connsiteX19" fmla="*/ 569259 w 1600200"/>
            <a:gd name="connsiteY19" fmla="*/ 43272 h 899402"/>
            <a:gd name="connsiteX20" fmla="*/ 600635 w 1600200"/>
            <a:gd name="connsiteY20" fmla="*/ 61202 h 899402"/>
            <a:gd name="connsiteX21" fmla="*/ 614082 w 1600200"/>
            <a:gd name="connsiteY21" fmla="*/ 65684 h 899402"/>
            <a:gd name="connsiteX22" fmla="*/ 636494 w 1600200"/>
            <a:gd name="connsiteY22" fmla="*/ 88096 h 899402"/>
            <a:gd name="connsiteX23" fmla="*/ 667871 w 1600200"/>
            <a:gd name="connsiteY23" fmla="*/ 110508 h 899402"/>
            <a:gd name="connsiteX24" fmla="*/ 685800 w 1600200"/>
            <a:gd name="connsiteY24" fmla="*/ 137402 h 899402"/>
            <a:gd name="connsiteX25" fmla="*/ 712694 w 1600200"/>
            <a:gd name="connsiteY25" fmla="*/ 155331 h 899402"/>
            <a:gd name="connsiteX26" fmla="*/ 726141 w 1600200"/>
            <a:gd name="connsiteY26" fmla="*/ 173261 h 899402"/>
            <a:gd name="connsiteX27" fmla="*/ 730624 w 1600200"/>
            <a:gd name="connsiteY27" fmla="*/ 186708 h 899402"/>
            <a:gd name="connsiteX28" fmla="*/ 762000 w 1600200"/>
            <a:gd name="connsiteY28" fmla="*/ 218084 h 899402"/>
            <a:gd name="connsiteX29" fmla="*/ 770965 w 1600200"/>
            <a:gd name="connsiteY29" fmla="*/ 253943 h 899402"/>
            <a:gd name="connsiteX30" fmla="*/ 797859 w 1600200"/>
            <a:gd name="connsiteY30" fmla="*/ 294284 h 899402"/>
            <a:gd name="connsiteX31" fmla="*/ 806824 w 1600200"/>
            <a:gd name="connsiteY31" fmla="*/ 307731 h 899402"/>
            <a:gd name="connsiteX32" fmla="*/ 815788 w 1600200"/>
            <a:gd name="connsiteY32" fmla="*/ 325661 h 899402"/>
            <a:gd name="connsiteX33" fmla="*/ 829235 w 1600200"/>
            <a:gd name="connsiteY33" fmla="*/ 334625 h 899402"/>
            <a:gd name="connsiteX34" fmla="*/ 851647 w 1600200"/>
            <a:gd name="connsiteY34" fmla="*/ 370484 h 899402"/>
            <a:gd name="connsiteX35" fmla="*/ 856130 w 1600200"/>
            <a:gd name="connsiteY35" fmla="*/ 383931 h 899402"/>
            <a:gd name="connsiteX36" fmla="*/ 865094 w 1600200"/>
            <a:gd name="connsiteY36" fmla="*/ 397378 h 899402"/>
            <a:gd name="connsiteX37" fmla="*/ 874059 w 1600200"/>
            <a:gd name="connsiteY37" fmla="*/ 415308 h 899402"/>
            <a:gd name="connsiteX38" fmla="*/ 887506 w 1600200"/>
            <a:gd name="connsiteY38" fmla="*/ 428755 h 899402"/>
            <a:gd name="connsiteX39" fmla="*/ 896471 w 1600200"/>
            <a:gd name="connsiteY39" fmla="*/ 446684 h 899402"/>
            <a:gd name="connsiteX40" fmla="*/ 905435 w 1600200"/>
            <a:gd name="connsiteY40" fmla="*/ 460131 h 899402"/>
            <a:gd name="connsiteX41" fmla="*/ 909918 w 1600200"/>
            <a:gd name="connsiteY41" fmla="*/ 478061 h 899402"/>
            <a:gd name="connsiteX42" fmla="*/ 932330 w 1600200"/>
            <a:gd name="connsiteY42" fmla="*/ 504955 h 899402"/>
            <a:gd name="connsiteX43" fmla="*/ 936812 w 1600200"/>
            <a:gd name="connsiteY43" fmla="*/ 518402 h 899402"/>
            <a:gd name="connsiteX44" fmla="*/ 963706 w 1600200"/>
            <a:gd name="connsiteY44" fmla="*/ 549778 h 899402"/>
            <a:gd name="connsiteX45" fmla="*/ 977153 w 1600200"/>
            <a:gd name="connsiteY45" fmla="*/ 554261 h 899402"/>
            <a:gd name="connsiteX46" fmla="*/ 986118 w 1600200"/>
            <a:gd name="connsiteY46" fmla="*/ 567708 h 899402"/>
            <a:gd name="connsiteX47" fmla="*/ 1008530 w 1600200"/>
            <a:gd name="connsiteY47" fmla="*/ 590119 h 899402"/>
            <a:gd name="connsiteX48" fmla="*/ 1017494 w 1600200"/>
            <a:gd name="connsiteY48" fmla="*/ 608049 h 899402"/>
            <a:gd name="connsiteX49" fmla="*/ 1026459 w 1600200"/>
            <a:gd name="connsiteY49" fmla="*/ 621496 h 899402"/>
            <a:gd name="connsiteX50" fmla="*/ 1035424 w 1600200"/>
            <a:gd name="connsiteY50" fmla="*/ 648390 h 899402"/>
            <a:gd name="connsiteX51" fmla="*/ 1057835 w 1600200"/>
            <a:gd name="connsiteY51" fmla="*/ 675284 h 899402"/>
            <a:gd name="connsiteX52" fmla="*/ 1066800 w 1600200"/>
            <a:gd name="connsiteY52" fmla="*/ 688731 h 899402"/>
            <a:gd name="connsiteX53" fmla="*/ 1093694 w 1600200"/>
            <a:gd name="connsiteY53" fmla="*/ 711143 h 899402"/>
            <a:gd name="connsiteX54" fmla="*/ 1107141 w 1600200"/>
            <a:gd name="connsiteY54" fmla="*/ 724590 h 899402"/>
            <a:gd name="connsiteX55" fmla="*/ 1125071 w 1600200"/>
            <a:gd name="connsiteY55" fmla="*/ 733555 h 899402"/>
            <a:gd name="connsiteX56" fmla="*/ 1138518 w 1600200"/>
            <a:gd name="connsiteY56" fmla="*/ 742519 h 899402"/>
            <a:gd name="connsiteX57" fmla="*/ 1156447 w 1600200"/>
            <a:gd name="connsiteY57" fmla="*/ 755966 h 899402"/>
            <a:gd name="connsiteX58" fmla="*/ 1169894 w 1600200"/>
            <a:gd name="connsiteY58" fmla="*/ 769413 h 899402"/>
            <a:gd name="connsiteX59" fmla="*/ 1210235 w 1600200"/>
            <a:gd name="connsiteY59" fmla="*/ 791825 h 899402"/>
            <a:gd name="connsiteX60" fmla="*/ 1228165 w 1600200"/>
            <a:gd name="connsiteY60" fmla="*/ 805272 h 899402"/>
            <a:gd name="connsiteX61" fmla="*/ 1281953 w 1600200"/>
            <a:gd name="connsiteY61" fmla="*/ 814237 h 899402"/>
            <a:gd name="connsiteX62" fmla="*/ 1313330 w 1600200"/>
            <a:gd name="connsiteY62" fmla="*/ 832166 h 899402"/>
            <a:gd name="connsiteX63" fmla="*/ 1402977 w 1600200"/>
            <a:gd name="connsiteY63" fmla="*/ 841131 h 899402"/>
            <a:gd name="connsiteX64" fmla="*/ 1429871 w 1600200"/>
            <a:gd name="connsiteY64" fmla="*/ 854578 h 899402"/>
            <a:gd name="connsiteX65" fmla="*/ 1479177 w 1600200"/>
            <a:gd name="connsiteY65" fmla="*/ 868025 h 899402"/>
            <a:gd name="connsiteX66" fmla="*/ 1528482 w 1600200"/>
            <a:gd name="connsiteY66" fmla="*/ 876990 h 899402"/>
            <a:gd name="connsiteX67" fmla="*/ 1555377 w 1600200"/>
            <a:gd name="connsiteY67" fmla="*/ 885955 h 899402"/>
            <a:gd name="connsiteX68" fmla="*/ 1577788 w 1600200"/>
            <a:gd name="connsiteY68" fmla="*/ 894919 h 899402"/>
            <a:gd name="connsiteX69" fmla="*/ 1600200 w 1600200"/>
            <a:gd name="connsiteY69" fmla="*/ 899402 h 899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1600200" h="899402">
              <a:moveTo>
                <a:pt x="0" y="159813"/>
              </a:moveTo>
              <a:cubicBezTo>
                <a:pt x="8965" y="156825"/>
                <a:pt x="18881" y="155857"/>
                <a:pt x="26894" y="150849"/>
              </a:cubicBezTo>
              <a:cubicBezTo>
                <a:pt x="31462" y="147994"/>
                <a:pt x="33186" y="142079"/>
                <a:pt x="35859" y="137402"/>
              </a:cubicBezTo>
              <a:cubicBezTo>
                <a:pt x="40545" y="129202"/>
                <a:pt x="46510" y="113303"/>
                <a:pt x="53788" y="106025"/>
              </a:cubicBezTo>
              <a:cubicBezTo>
                <a:pt x="57597" y="102216"/>
                <a:pt x="62191" y="98952"/>
                <a:pt x="67235" y="97061"/>
              </a:cubicBezTo>
              <a:cubicBezTo>
                <a:pt x="74369" y="94386"/>
                <a:pt x="82297" y="94583"/>
                <a:pt x="89647" y="92578"/>
              </a:cubicBezTo>
              <a:cubicBezTo>
                <a:pt x="98764" y="90091"/>
                <a:pt x="107576" y="86601"/>
                <a:pt x="116541" y="83613"/>
              </a:cubicBezTo>
              <a:lnTo>
                <a:pt x="129988" y="79131"/>
              </a:lnTo>
              <a:cubicBezTo>
                <a:pt x="134470" y="76143"/>
                <a:pt x="138512" y="72354"/>
                <a:pt x="143435" y="70166"/>
              </a:cubicBezTo>
              <a:cubicBezTo>
                <a:pt x="152070" y="66328"/>
                <a:pt x="170330" y="61202"/>
                <a:pt x="170330" y="61202"/>
              </a:cubicBezTo>
              <a:cubicBezTo>
                <a:pt x="191639" y="46995"/>
                <a:pt x="178666" y="53941"/>
                <a:pt x="210671" y="43272"/>
              </a:cubicBezTo>
              <a:cubicBezTo>
                <a:pt x="215782" y="41568"/>
                <a:pt x="219195" y="36496"/>
                <a:pt x="224118" y="34308"/>
              </a:cubicBezTo>
              <a:cubicBezTo>
                <a:pt x="249113" y="23199"/>
                <a:pt x="258624" y="24392"/>
                <a:pt x="286871" y="20861"/>
              </a:cubicBezTo>
              <a:cubicBezTo>
                <a:pt x="301157" y="17289"/>
                <a:pt x="312405" y="14174"/>
                <a:pt x="327212" y="11896"/>
              </a:cubicBezTo>
              <a:cubicBezTo>
                <a:pt x="339118" y="10064"/>
                <a:pt x="351118" y="8907"/>
                <a:pt x="363071" y="7413"/>
              </a:cubicBezTo>
              <a:cubicBezTo>
                <a:pt x="402962" y="-5883"/>
                <a:pt x="374955" y="1631"/>
                <a:pt x="461682" y="7413"/>
              </a:cubicBezTo>
              <a:cubicBezTo>
                <a:pt x="478149" y="8511"/>
                <a:pt x="494553" y="10402"/>
                <a:pt x="510988" y="11896"/>
              </a:cubicBezTo>
              <a:cubicBezTo>
                <a:pt x="516965" y="14884"/>
                <a:pt x="522661" y="18515"/>
                <a:pt x="528918" y="20861"/>
              </a:cubicBezTo>
              <a:cubicBezTo>
                <a:pt x="534686" y="23024"/>
                <a:pt x="541721" y="21926"/>
                <a:pt x="546847" y="25343"/>
              </a:cubicBezTo>
              <a:cubicBezTo>
                <a:pt x="587395" y="52375"/>
                <a:pt x="525300" y="28620"/>
                <a:pt x="569259" y="43272"/>
              </a:cubicBezTo>
              <a:cubicBezTo>
                <a:pt x="582762" y="52275"/>
                <a:pt x="584713" y="54378"/>
                <a:pt x="600635" y="61202"/>
              </a:cubicBezTo>
              <a:cubicBezTo>
                <a:pt x="604978" y="63063"/>
                <a:pt x="609600" y="64190"/>
                <a:pt x="614082" y="65684"/>
              </a:cubicBezTo>
              <a:cubicBezTo>
                <a:pt x="631347" y="91580"/>
                <a:pt x="613253" y="68176"/>
                <a:pt x="636494" y="88096"/>
              </a:cubicBezTo>
              <a:cubicBezTo>
                <a:pt x="663566" y="111300"/>
                <a:pt x="643163" y="102271"/>
                <a:pt x="667871" y="110508"/>
              </a:cubicBezTo>
              <a:cubicBezTo>
                <a:pt x="673847" y="119473"/>
                <a:pt x="676835" y="131426"/>
                <a:pt x="685800" y="137402"/>
              </a:cubicBezTo>
              <a:lnTo>
                <a:pt x="712694" y="155331"/>
              </a:lnTo>
              <a:cubicBezTo>
                <a:pt x="717176" y="161308"/>
                <a:pt x="722434" y="166775"/>
                <a:pt x="726141" y="173261"/>
              </a:cubicBezTo>
              <a:cubicBezTo>
                <a:pt x="728485" y="177363"/>
                <a:pt x="727672" y="183019"/>
                <a:pt x="730624" y="186708"/>
              </a:cubicBezTo>
              <a:cubicBezTo>
                <a:pt x="739864" y="198258"/>
                <a:pt x="762000" y="218084"/>
                <a:pt x="762000" y="218084"/>
              </a:cubicBezTo>
              <a:lnTo>
                <a:pt x="770965" y="253943"/>
              </a:lnTo>
              <a:cubicBezTo>
                <a:pt x="770966" y="253946"/>
                <a:pt x="793376" y="287560"/>
                <a:pt x="797859" y="294284"/>
              </a:cubicBezTo>
              <a:cubicBezTo>
                <a:pt x="800847" y="298766"/>
                <a:pt x="804415" y="302912"/>
                <a:pt x="806824" y="307731"/>
              </a:cubicBezTo>
              <a:cubicBezTo>
                <a:pt x="809812" y="313708"/>
                <a:pt x="811510" y="320528"/>
                <a:pt x="815788" y="325661"/>
              </a:cubicBezTo>
              <a:cubicBezTo>
                <a:pt x="819237" y="329799"/>
                <a:pt x="824753" y="331637"/>
                <a:pt x="829235" y="334625"/>
              </a:cubicBezTo>
              <a:cubicBezTo>
                <a:pt x="852698" y="393281"/>
                <a:pt x="822943" y="327430"/>
                <a:pt x="851647" y="370484"/>
              </a:cubicBezTo>
              <a:cubicBezTo>
                <a:pt x="854268" y="374415"/>
                <a:pt x="854017" y="379705"/>
                <a:pt x="856130" y="383931"/>
              </a:cubicBezTo>
              <a:cubicBezTo>
                <a:pt x="858539" y="388749"/>
                <a:pt x="862421" y="392701"/>
                <a:pt x="865094" y="397378"/>
              </a:cubicBezTo>
              <a:cubicBezTo>
                <a:pt x="868409" y="403180"/>
                <a:pt x="870175" y="409871"/>
                <a:pt x="874059" y="415308"/>
              </a:cubicBezTo>
              <a:cubicBezTo>
                <a:pt x="877743" y="420466"/>
                <a:pt x="883821" y="423597"/>
                <a:pt x="887506" y="428755"/>
              </a:cubicBezTo>
              <a:cubicBezTo>
                <a:pt x="891390" y="434192"/>
                <a:pt x="893156" y="440883"/>
                <a:pt x="896471" y="446684"/>
              </a:cubicBezTo>
              <a:cubicBezTo>
                <a:pt x="899144" y="451361"/>
                <a:pt x="902447" y="455649"/>
                <a:pt x="905435" y="460131"/>
              </a:cubicBezTo>
              <a:cubicBezTo>
                <a:pt x="906929" y="466108"/>
                <a:pt x="907491" y="472398"/>
                <a:pt x="909918" y="478061"/>
              </a:cubicBezTo>
              <a:cubicBezTo>
                <a:pt x="914599" y="488984"/>
                <a:pt x="924250" y="496876"/>
                <a:pt x="932330" y="504955"/>
              </a:cubicBezTo>
              <a:cubicBezTo>
                <a:pt x="933824" y="509437"/>
                <a:pt x="934468" y="514300"/>
                <a:pt x="936812" y="518402"/>
              </a:cubicBezTo>
              <a:cubicBezTo>
                <a:pt x="940636" y="525094"/>
                <a:pt x="956370" y="544887"/>
                <a:pt x="963706" y="549778"/>
              </a:cubicBezTo>
              <a:cubicBezTo>
                <a:pt x="967637" y="552399"/>
                <a:pt x="972671" y="552767"/>
                <a:pt x="977153" y="554261"/>
              </a:cubicBezTo>
              <a:cubicBezTo>
                <a:pt x="980141" y="558743"/>
                <a:pt x="982309" y="563899"/>
                <a:pt x="986118" y="567708"/>
              </a:cubicBezTo>
              <a:cubicBezTo>
                <a:pt x="1008029" y="589618"/>
                <a:pt x="992595" y="562231"/>
                <a:pt x="1008530" y="590119"/>
              </a:cubicBezTo>
              <a:cubicBezTo>
                <a:pt x="1011845" y="595921"/>
                <a:pt x="1014179" y="602247"/>
                <a:pt x="1017494" y="608049"/>
              </a:cubicBezTo>
              <a:cubicBezTo>
                <a:pt x="1020167" y="612726"/>
                <a:pt x="1024271" y="616573"/>
                <a:pt x="1026459" y="621496"/>
              </a:cubicBezTo>
              <a:cubicBezTo>
                <a:pt x="1030297" y="630131"/>
                <a:pt x="1031586" y="639755"/>
                <a:pt x="1035424" y="648390"/>
              </a:cubicBezTo>
              <a:cubicBezTo>
                <a:pt x="1041784" y="662700"/>
                <a:pt x="1047781" y="663219"/>
                <a:pt x="1057835" y="675284"/>
              </a:cubicBezTo>
              <a:cubicBezTo>
                <a:pt x="1061284" y="679423"/>
                <a:pt x="1063351" y="684592"/>
                <a:pt x="1066800" y="688731"/>
              </a:cubicBezTo>
              <a:cubicBezTo>
                <a:pt x="1084657" y="710159"/>
                <a:pt x="1074462" y="695116"/>
                <a:pt x="1093694" y="711143"/>
              </a:cubicBezTo>
              <a:cubicBezTo>
                <a:pt x="1098564" y="715201"/>
                <a:pt x="1101983" y="720906"/>
                <a:pt x="1107141" y="724590"/>
              </a:cubicBezTo>
              <a:cubicBezTo>
                <a:pt x="1112578" y="728474"/>
                <a:pt x="1119269" y="730240"/>
                <a:pt x="1125071" y="733555"/>
              </a:cubicBezTo>
              <a:cubicBezTo>
                <a:pt x="1129748" y="736228"/>
                <a:pt x="1134134" y="739388"/>
                <a:pt x="1138518" y="742519"/>
              </a:cubicBezTo>
              <a:cubicBezTo>
                <a:pt x="1144597" y="746861"/>
                <a:pt x="1150775" y="751104"/>
                <a:pt x="1156447" y="755966"/>
              </a:cubicBezTo>
              <a:cubicBezTo>
                <a:pt x="1161260" y="760091"/>
                <a:pt x="1164890" y="765521"/>
                <a:pt x="1169894" y="769413"/>
              </a:cubicBezTo>
              <a:cubicBezTo>
                <a:pt x="1193014" y="787396"/>
                <a:pt x="1189945" y="785062"/>
                <a:pt x="1210235" y="791825"/>
              </a:cubicBezTo>
              <a:cubicBezTo>
                <a:pt x="1216212" y="796307"/>
                <a:pt x="1221338" y="802238"/>
                <a:pt x="1228165" y="805272"/>
              </a:cubicBezTo>
              <a:cubicBezTo>
                <a:pt x="1234378" y="808033"/>
                <a:pt x="1279864" y="813939"/>
                <a:pt x="1281953" y="814237"/>
              </a:cubicBezTo>
              <a:cubicBezTo>
                <a:pt x="1293104" y="821671"/>
                <a:pt x="1300326" y="827289"/>
                <a:pt x="1313330" y="832166"/>
              </a:cubicBezTo>
              <a:cubicBezTo>
                <a:pt x="1338036" y="841431"/>
                <a:pt x="1389112" y="840265"/>
                <a:pt x="1402977" y="841131"/>
              </a:cubicBezTo>
              <a:cubicBezTo>
                <a:pt x="1452007" y="857473"/>
                <a:pt x="1377748" y="831411"/>
                <a:pt x="1429871" y="854578"/>
              </a:cubicBezTo>
              <a:cubicBezTo>
                <a:pt x="1450865" y="863909"/>
                <a:pt x="1458082" y="863337"/>
                <a:pt x="1479177" y="868025"/>
              </a:cubicBezTo>
              <a:cubicBezTo>
                <a:pt x="1517227" y="876481"/>
                <a:pt x="1474077" y="869218"/>
                <a:pt x="1528482" y="876990"/>
              </a:cubicBezTo>
              <a:cubicBezTo>
                <a:pt x="1537447" y="879978"/>
                <a:pt x="1546603" y="882446"/>
                <a:pt x="1555377" y="885955"/>
              </a:cubicBezTo>
              <a:cubicBezTo>
                <a:pt x="1562847" y="888943"/>
                <a:pt x="1570082" y="892607"/>
                <a:pt x="1577788" y="894919"/>
              </a:cubicBezTo>
              <a:cubicBezTo>
                <a:pt x="1585085" y="897108"/>
                <a:pt x="1600200" y="899402"/>
                <a:pt x="1600200" y="899402"/>
              </a:cubicBez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PT"/>
        </a:p>
      </xdr:txBody>
    </xdr:sp>
    <xdr:clientData/>
  </xdr:twoCellAnchor>
  <xdr:twoCellAnchor>
    <xdr:from>
      <xdr:col>0</xdr:col>
      <xdr:colOff>83820</xdr:colOff>
      <xdr:row>3</xdr:row>
      <xdr:rowOff>85090</xdr:rowOff>
    </xdr:from>
    <xdr:to>
      <xdr:col>7</xdr:col>
      <xdr:colOff>152400</xdr:colOff>
      <xdr:row>15</xdr:row>
      <xdr:rowOff>49530</xdr:rowOff>
    </xdr:to>
    <xdr:grpSp>
      <xdr:nvGrpSpPr>
        <xdr:cNvPr id="3" name="Group 2"/>
        <xdr:cNvGrpSpPr/>
      </xdr:nvGrpSpPr>
      <xdr:grpSpPr>
        <a:xfrm>
          <a:off x="83820" y="588010"/>
          <a:ext cx="3855720" cy="1976120"/>
          <a:chOff x="83820" y="588010"/>
          <a:chExt cx="3855720" cy="1976120"/>
        </a:xfrm>
      </xdr:grpSpPr>
      <xdr:grpSp>
        <xdr:nvGrpSpPr>
          <xdr:cNvPr id="6" name="Group 40"/>
          <xdr:cNvGrpSpPr>
            <a:grpSpLocks/>
          </xdr:cNvGrpSpPr>
        </xdr:nvGrpSpPr>
        <xdr:grpSpPr bwMode="auto">
          <a:xfrm>
            <a:off x="83820" y="588010"/>
            <a:ext cx="3855720" cy="1976120"/>
            <a:chOff x="391" y="163"/>
            <a:chExt cx="359" cy="213"/>
          </a:xfrm>
        </xdr:grpSpPr>
        <xdr:sp macro="" textlink="">
          <xdr:nvSpPr>
            <xdr:cNvPr id="7" name="Freeform 38"/>
            <xdr:cNvSpPr>
              <a:spLocks/>
            </xdr:cNvSpPr>
          </xdr:nvSpPr>
          <xdr:spPr bwMode="auto">
            <a:xfrm>
              <a:off x="550" y="243"/>
              <a:ext cx="54" cy="101"/>
            </a:xfrm>
            <a:custGeom>
              <a:avLst/>
              <a:gdLst>
                <a:gd name="T0" fmla="*/ 58 w 60"/>
                <a:gd name="T1" fmla="*/ 3 h 99"/>
                <a:gd name="T2" fmla="*/ 26 w 60"/>
                <a:gd name="T3" fmla="*/ 7 h 99"/>
                <a:gd name="T4" fmla="*/ 16 w 60"/>
                <a:gd name="T5" fmla="*/ 12 h 99"/>
                <a:gd name="T6" fmla="*/ 10 w 60"/>
                <a:gd name="T7" fmla="*/ 15 h 99"/>
                <a:gd name="T8" fmla="*/ 4 w 60"/>
                <a:gd name="T9" fmla="*/ 21 h 99"/>
                <a:gd name="T10" fmla="*/ 5 w 60"/>
                <a:gd name="T11" fmla="*/ 41 h 99"/>
                <a:gd name="T12" fmla="*/ 5 w 60"/>
                <a:gd name="T13" fmla="*/ 73 h 99"/>
                <a:gd name="T14" fmla="*/ 5 w 60"/>
                <a:gd name="T15" fmla="*/ 89 h 99"/>
                <a:gd name="T16" fmla="*/ 43 w 60"/>
                <a:gd name="T17" fmla="*/ 94 h 99"/>
                <a:gd name="T18" fmla="*/ 60 w 60"/>
                <a:gd name="T19" fmla="*/ 86 h 99"/>
                <a:gd name="T20" fmla="*/ 59 w 60"/>
                <a:gd name="T21" fmla="*/ 74 h 99"/>
                <a:gd name="T22" fmla="*/ 57 w 60"/>
                <a:gd name="T23" fmla="*/ 55 h 99"/>
                <a:gd name="T24" fmla="*/ 58 w 60"/>
                <a:gd name="T25" fmla="*/ 33 h 99"/>
                <a:gd name="T26" fmla="*/ 58 w 60"/>
                <a:gd name="T27" fmla="*/ 3 h 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60" h="99">
                  <a:moveTo>
                    <a:pt x="58" y="3"/>
                  </a:moveTo>
                  <a:cubicBezTo>
                    <a:pt x="48" y="0"/>
                    <a:pt x="35" y="3"/>
                    <a:pt x="26" y="7"/>
                  </a:cubicBezTo>
                  <a:cubicBezTo>
                    <a:pt x="23" y="8"/>
                    <a:pt x="19" y="10"/>
                    <a:pt x="16" y="12"/>
                  </a:cubicBezTo>
                  <a:cubicBezTo>
                    <a:pt x="14" y="13"/>
                    <a:pt x="10" y="15"/>
                    <a:pt x="10" y="15"/>
                  </a:cubicBezTo>
                  <a:cubicBezTo>
                    <a:pt x="9" y="17"/>
                    <a:pt x="6" y="20"/>
                    <a:pt x="4" y="21"/>
                  </a:cubicBezTo>
                  <a:cubicBezTo>
                    <a:pt x="5" y="29"/>
                    <a:pt x="4" y="34"/>
                    <a:pt x="5" y="41"/>
                  </a:cubicBezTo>
                  <a:cubicBezTo>
                    <a:pt x="2" y="50"/>
                    <a:pt x="0" y="64"/>
                    <a:pt x="5" y="73"/>
                  </a:cubicBezTo>
                  <a:cubicBezTo>
                    <a:pt x="4" y="79"/>
                    <a:pt x="2" y="83"/>
                    <a:pt x="5" y="89"/>
                  </a:cubicBezTo>
                  <a:cubicBezTo>
                    <a:pt x="7" y="99"/>
                    <a:pt x="33" y="93"/>
                    <a:pt x="43" y="94"/>
                  </a:cubicBezTo>
                  <a:cubicBezTo>
                    <a:pt x="54" y="93"/>
                    <a:pt x="58" y="95"/>
                    <a:pt x="60" y="86"/>
                  </a:cubicBezTo>
                  <a:cubicBezTo>
                    <a:pt x="59" y="80"/>
                    <a:pt x="58" y="80"/>
                    <a:pt x="59" y="74"/>
                  </a:cubicBezTo>
                  <a:cubicBezTo>
                    <a:pt x="57" y="67"/>
                    <a:pt x="60" y="61"/>
                    <a:pt x="57" y="55"/>
                  </a:cubicBezTo>
                  <a:cubicBezTo>
                    <a:pt x="58" y="48"/>
                    <a:pt x="57" y="40"/>
                    <a:pt x="58" y="33"/>
                  </a:cubicBezTo>
                  <a:cubicBezTo>
                    <a:pt x="58" y="33"/>
                    <a:pt x="56" y="7"/>
                    <a:pt x="58" y="3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999933" mc:Ignorable="a14" a14:legacySpreadsheetColorIndex="5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cap="flat" cmpd="sng">
                  <a:solidFill>
                    <a:srgbClr xmlns:mc="http://schemas.openxmlformats.org/markup-compatibility/2006" val="000000" mc:Ignorable="a14" a14:legacySpreadsheetColorIndex="64"/>
                  </a:solidFill>
                  <a:prstDash val="solid"/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Freeform 6"/>
            <xdr:cNvSpPr>
              <a:spLocks/>
            </xdr:cNvSpPr>
          </xdr:nvSpPr>
          <xdr:spPr bwMode="auto">
            <a:xfrm>
              <a:off x="474" y="270"/>
              <a:ext cx="74" cy="69"/>
            </a:xfrm>
            <a:custGeom>
              <a:avLst/>
              <a:gdLst>
                <a:gd name="T0" fmla="*/ 0 w 954"/>
                <a:gd name="T1" fmla="*/ 780 h 786"/>
                <a:gd name="T2" fmla="*/ 954 w 954"/>
                <a:gd name="T3" fmla="*/ 786 h 786"/>
                <a:gd name="T4" fmla="*/ 954 w 954"/>
                <a:gd name="T5" fmla="*/ 0 h 786"/>
                <a:gd name="T6" fmla="*/ 774 w 954"/>
                <a:gd name="T7" fmla="*/ 246 h 786"/>
                <a:gd name="T8" fmla="*/ 654 w 954"/>
                <a:gd name="T9" fmla="*/ 396 h 786"/>
                <a:gd name="T10" fmla="*/ 528 w 954"/>
                <a:gd name="T11" fmla="*/ 534 h 786"/>
                <a:gd name="T12" fmla="*/ 426 w 954"/>
                <a:gd name="T13" fmla="*/ 630 h 786"/>
                <a:gd name="T14" fmla="*/ 288 w 954"/>
                <a:gd name="T15" fmla="*/ 708 h 786"/>
                <a:gd name="T16" fmla="*/ 144 w 954"/>
                <a:gd name="T17" fmla="*/ 756 h 786"/>
                <a:gd name="T18" fmla="*/ 60 w 954"/>
                <a:gd name="T19" fmla="*/ 780 h 7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954" h="786">
                  <a:moveTo>
                    <a:pt x="0" y="780"/>
                  </a:moveTo>
                  <a:cubicBezTo>
                    <a:pt x="318" y="782"/>
                    <a:pt x="954" y="786"/>
                    <a:pt x="954" y="786"/>
                  </a:cubicBezTo>
                  <a:lnTo>
                    <a:pt x="954" y="0"/>
                  </a:lnTo>
                  <a:lnTo>
                    <a:pt x="774" y="246"/>
                  </a:lnTo>
                  <a:lnTo>
                    <a:pt x="654" y="396"/>
                  </a:lnTo>
                  <a:lnTo>
                    <a:pt x="528" y="534"/>
                  </a:lnTo>
                  <a:lnTo>
                    <a:pt x="426" y="630"/>
                  </a:lnTo>
                  <a:lnTo>
                    <a:pt x="288" y="708"/>
                  </a:lnTo>
                  <a:lnTo>
                    <a:pt x="144" y="756"/>
                  </a:lnTo>
                  <a:lnTo>
                    <a:pt x="60" y="780"/>
                  </a:lnTo>
                </a:path>
              </a:pathLst>
            </a:custGeom>
            <a:solidFill>
              <a:srgbClr val="00FF00"/>
            </a:solidFill>
            <a:ln w="9525">
              <a:solidFill>
                <a:srgbClr val="00FF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" name="Line 7"/>
            <xdr:cNvSpPr>
              <a:spLocks noChangeShapeType="1"/>
            </xdr:cNvSpPr>
          </xdr:nvSpPr>
          <xdr:spPr bwMode="auto">
            <a:xfrm>
              <a:off x="450" y="341"/>
              <a:ext cx="28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triangl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" name="Line 8"/>
            <xdr:cNvSpPr>
              <a:spLocks noChangeShapeType="1"/>
            </xdr:cNvSpPr>
          </xdr:nvSpPr>
          <xdr:spPr bwMode="auto">
            <a:xfrm flipV="1">
              <a:off x="450" y="166"/>
              <a:ext cx="0" cy="1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triangl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" name="Rectangle 9"/>
            <xdr:cNvSpPr>
              <a:spLocks noChangeArrowheads="1"/>
            </xdr:cNvSpPr>
          </xdr:nvSpPr>
          <xdr:spPr bwMode="auto">
            <a:xfrm>
              <a:off x="438" y="348"/>
              <a:ext cx="312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2700" tIns="12700" rIns="12700" bIns="12700" anchor="t" upright="1"/>
            <a:lstStyle/>
            <a:p>
              <a:pPr algn="l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   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 0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                          	         T                 T +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  <a:sym typeface="Symbol"/>
                </a:rPr>
                <a:t>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t                          	  t</a:t>
              </a:r>
              <a:endParaRPr lang="pt-PT" sz="900">
                <a:latin typeface="+mn-lt"/>
              </a:endParaRPr>
            </a:p>
          </xdr:txBody>
        </xdr:sp>
        <xdr:sp macro="" textlink="">
          <xdr:nvSpPr>
            <xdr:cNvPr id="12" name="Rectangle 10"/>
            <xdr:cNvSpPr>
              <a:spLocks noChangeArrowheads="1"/>
            </xdr:cNvSpPr>
          </xdr:nvSpPr>
          <xdr:spPr bwMode="auto">
            <a:xfrm>
              <a:off x="662" y="189"/>
              <a:ext cx="25" cy="2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2700" tIns="12700" rIns="12700" bIns="12700" anchor="t" upright="1"/>
            <a:lstStyle/>
            <a:p>
              <a:pPr algn="l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F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(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t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)</a:t>
              </a:r>
            </a:p>
            <a:p>
              <a:pPr algn="l" rtl="0">
                <a:defRPr sz="1000"/>
              </a:pPr>
              <a:endParaRPr lang="pt-PT" sz="900">
                <a:latin typeface="+mn-lt"/>
              </a:endParaRPr>
            </a:p>
          </xdr:txBody>
        </xdr:sp>
        <xdr:sp macro="" textlink="">
          <xdr:nvSpPr>
            <xdr:cNvPr id="13" name="Rectangle 11"/>
            <xdr:cNvSpPr>
              <a:spLocks noChangeArrowheads="1"/>
            </xdr:cNvSpPr>
          </xdr:nvSpPr>
          <xdr:spPr bwMode="auto">
            <a:xfrm>
              <a:off x="636" y="251"/>
              <a:ext cx="27" cy="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2700" tIns="12700" rIns="12700" bIns="12700" anchor="t" upright="1"/>
            <a:lstStyle/>
            <a:p>
              <a:pPr algn="l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)</a:t>
              </a:r>
            </a:p>
            <a:p>
              <a:pPr algn="l" rtl="0">
                <a:defRPr sz="1000"/>
              </a:pPr>
              <a:endParaRPr lang="pt-PT" sz="900"/>
            </a:p>
          </xdr:txBody>
        </xdr:sp>
        <xdr:sp macro="" textlink="">
          <xdr:nvSpPr>
            <xdr:cNvPr id="14" name="Line 12"/>
            <xdr:cNvSpPr>
              <a:spLocks noChangeShapeType="1"/>
            </xdr:cNvSpPr>
          </xdr:nvSpPr>
          <xdr:spPr bwMode="auto">
            <a:xfrm flipH="1" flipV="1">
              <a:off x="604" y="188"/>
              <a:ext cx="0" cy="15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ot"/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" name="Rectangle 13"/>
            <xdr:cNvSpPr>
              <a:spLocks noChangeArrowheads="1"/>
            </xdr:cNvSpPr>
          </xdr:nvSpPr>
          <xdr:spPr bwMode="auto">
            <a:xfrm>
              <a:off x="520" y="314"/>
              <a:ext cx="28" cy="2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2700" tIns="12700" rIns="12700" bIns="12700" anchor="t" upright="1"/>
            <a:lstStyle/>
            <a:p>
              <a:pPr algn="l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F(T)</a:t>
              </a:r>
            </a:p>
            <a:p>
              <a:pPr algn="l" rtl="0">
                <a:defRPr sz="1000"/>
              </a:pPr>
              <a:endParaRPr lang="pt-PT" sz="900">
                <a:latin typeface="+mn-lt"/>
              </a:endParaRPr>
            </a:p>
          </xdr:txBody>
        </xdr:sp>
        <xdr:sp macro="" textlink="">
          <xdr:nvSpPr>
            <xdr:cNvPr id="16" name="Line 14"/>
            <xdr:cNvSpPr>
              <a:spLocks noChangeShapeType="1"/>
            </xdr:cNvSpPr>
          </xdr:nvSpPr>
          <xdr:spPr bwMode="auto">
            <a:xfrm flipH="1" flipV="1">
              <a:off x="451" y="178"/>
              <a:ext cx="234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ot"/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" name="Rectangle 15"/>
            <xdr:cNvSpPr>
              <a:spLocks noChangeArrowheads="1"/>
            </xdr:cNvSpPr>
          </xdr:nvSpPr>
          <xdr:spPr bwMode="auto">
            <a:xfrm>
              <a:off x="391" y="163"/>
              <a:ext cx="53" cy="19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2700" tIns="12700" rIns="12700" bIns="12700" anchor="t" upright="1"/>
            <a:lstStyle/>
            <a:p>
              <a:pPr algn="r" rtl="0">
                <a:defRPr sz="1000"/>
              </a:pP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1</a:t>
              </a: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F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(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T+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  <a:sym typeface="Symbol"/>
                </a:rPr>
                <a:t>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t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)</a:t>
              </a: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F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(</a:t>
              </a:r>
              <a:r>
                <a:rPr lang="pt-PT" sz="900" b="0" i="1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T</a:t>
              </a: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)</a:t>
              </a: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r>
                <a:rPr lang="pt-PT" sz="9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0</a:t>
              </a:r>
              <a:endParaRPr lang="pt-PT" sz="900" b="0" i="1" u="none" strike="noStrike" baseline="0">
                <a:solidFill>
                  <a:srgbClr val="000000"/>
                </a:solidFill>
                <a:latin typeface="+mn-lt"/>
                <a:cs typeface="Arial"/>
              </a:endParaRPr>
            </a:p>
            <a:p>
              <a:pPr algn="r" rtl="0">
                <a:defRPr sz="1000"/>
              </a:pPr>
              <a:endParaRPr lang="pt-PT" sz="900">
                <a:latin typeface="+mn-lt"/>
              </a:endParaRPr>
            </a:p>
          </xdr:txBody>
        </xdr:sp>
        <xdr:sp macro="" textlink="">
          <xdr:nvSpPr>
            <xdr:cNvPr id="18" name="Line 16"/>
            <xdr:cNvSpPr>
              <a:spLocks noChangeShapeType="1"/>
            </xdr:cNvSpPr>
          </xdr:nvSpPr>
          <xdr:spPr bwMode="auto">
            <a:xfrm flipH="1">
              <a:off x="450" y="240"/>
              <a:ext cx="100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ot"/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" name="Freeform 18"/>
            <xdr:cNvSpPr>
              <a:spLocks/>
            </xdr:cNvSpPr>
          </xdr:nvSpPr>
          <xdr:spPr bwMode="auto">
            <a:xfrm>
              <a:off x="453" y="182"/>
              <a:ext cx="249" cy="155"/>
            </a:xfrm>
            <a:custGeom>
              <a:avLst/>
              <a:gdLst>
                <a:gd name="T0" fmla="*/ 0 w 2928"/>
                <a:gd name="T1" fmla="*/ 1640 h 1640"/>
                <a:gd name="T2" fmla="*/ 384 w 2928"/>
                <a:gd name="T3" fmla="*/ 1496 h 1640"/>
                <a:gd name="T4" fmla="*/ 672 w 2928"/>
                <a:gd name="T5" fmla="*/ 1256 h 1640"/>
                <a:gd name="T6" fmla="*/ 1008 w 2928"/>
                <a:gd name="T7" fmla="*/ 824 h 1640"/>
                <a:gd name="T8" fmla="*/ 1248 w 2928"/>
                <a:gd name="T9" fmla="*/ 488 h 1640"/>
                <a:gd name="T10" fmla="*/ 1584 w 2928"/>
                <a:gd name="T11" fmla="*/ 200 h 1640"/>
                <a:gd name="T12" fmla="*/ 1824 w 2928"/>
                <a:gd name="T13" fmla="*/ 104 h 1640"/>
                <a:gd name="T14" fmla="*/ 2064 w 2928"/>
                <a:gd name="T15" fmla="*/ 56 h 1640"/>
                <a:gd name="T16" fmla="*/ 2352 w 2928"/>
                <a:gd name="T17" fmla="*/ 8 h 1640"/>
                <a:gd name="T18" fmla="*/ 2688 w 2928"/>
                <a:gd name="T19" fmla="*/ 8 h 1640"/>
                <a:gd name="T20" fmla="*/ 2928 w 2928"/>
                <a:gd name="T21" fmla="*/ 8 h 16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2928" h="1640">
                  <a:moveTo>
                    <a:pt x="0" y="1640"/>
                  </a:moveTo>
                  <a:cubicBezTo>
                    <a:pt x="136" y="1600"/>
                    <a:pt x="272" y="1560"/>
                    <a:pt x="384" y="1496"/>
                  </a:cubicBezTo>
                  <a:cubicBezTo>
                    <a:pt x="496" y="1432"/>
                    <a:pt x="568" y="1368"/>
                    <a:pt x="672" y="1256"/>
                  </a:cubicBezTo>
                  <a:cubicBezTo>
                    <a:pt x="776" y="1144"/>
                    <a:pt x="912" y="952"/>
                    <a:pt x="1008" y="824"/>
                  </a:cubicBezTo>
                  <a:cubicBezTo>
                    <a:pt x="1104" y="696"/>
                    <a:pt x="1152" y="592"/>
                    <a:pt x="1248" y="488"/>
                  </a:cubicBezTo>
                  <a:cubicBezTo>
                    <a:pt x="1344" y="384"/>
                    <a:pt x="1488" y="264"/>
                    <a:pt x="1584" y="200"/>
                  </a:cubicBezTo>
                  <a:cubicBezTo>
                    <a:pt x="1680" y="136"/>
                    <a:pt x="1744" y="128"/>
                    <a:pt x="1824" y="104"/>
                  </a:cubicBezTo>
                  <a:cubicBezTo>
                    <a:pt x="1904" y="80"/>
                    <a:pt x="1976" y="72"/>
                    <a:pt x="2064" y="56"/>
                  </a:cubicBezTo>
                  <a:cubicBezTo>
                    <a:pt x="2152" y="40"/>
                    <a:pt x="2248" y="16"/>
                    <a:pt x="2352" y="8"/>
                  </a:cubicBezTo>
                  <a:cubicBezTo>
                    <a:pt x="2456" y="0"/>
                    <a:pt x="2592" y="8"/>
                    <a:pt x="2688" y="8"/>
                  </a:cubicBezTo>
                  <a:cubicBezTo>
                    <a:pt x="2784" y="8"/>
                    <a:pt x="2856" y="8"/>
                    <a:pt x="2928" y="8"/>
                  </a:cubicBezTo>
                </a:path>
              </a:pathLst>
            </a:custGeom>
            <a:noFill/>
            <a:ln w="50800">
              <a:solidFill>
                <a:srgbClr val="FF99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618FFD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" name="Freeform 19"/>
            <xdr:cNvSpPr>
              <a:spLocks/>
            </xdr:cNvSpPr>
          </xdr:nvSpPr>
          <xdr:spPr bwMode="auto">
            <a:xfrm>
              <a:off x="453" y="241"/>
              <a:ext cx="251" cy="97"/>
            </a:xfrm>
            <a:custGeom>
              <a:avLst/>
              <a:gdLst>
                <a:gd name="T0" fmla="*/ 0 w 3456"/>
                <a:gd name="T1" fmla="*/ 1104 h 1112"/>
                <a:gd name="T2" fmla="*/ 192 w 3456"/>
                <a:gd name="T3" fmla="*/ 1104 h 1112"/>
                <a:gd name="T4" fmla="*/ 432 w 3456"/>
                <a:gd name="T5" fmla="*/ 1056 h 1112"/>
                <a:gd name="T6" fmla="*/ 720 w 3456"/>
                <a:gd name="T7" fmla="*/ 912 h 1112"/>
                <a:gd name="T8" fmla="*/ 960 w 3456"/>
                <a:gd name="T9" fmla="*/ 672 h 1112"/>
                <a:gd name="T10" fmla="*/ 1200 w 3456"/>
                <a:gd name="T11" fmla="*/ 384 h 1112"/>
                <a:gd name="T12" fmla="*/ 1440 w 3456"/>
                <a:gd name="T13" fmla="*/ 144 h 1112"/>
                <a:gd name="T14" fmla="*/ 1632 w 3456"/>
                <a:gd name="T15" fmla="*/ 48 h 1112"/>
                <a:gd name="T16" fmla="*/ 1824 w 3456"/>
                <a:gd name="T17" fmla="*/ 0 h 1112"/>
                <a:gd name="T18" fmla="*/ 2112 w 3456"/>
                <a:gd name="T19" fmla="*/ 48 h 1112"/>
                <a:gd name="T20" fmla="*/ 2352 w 3456"/>
                <a:gd name="T21" fmla="*/ 240 h 1112"/>
                <a:gd name="T22" fmla="*/ 2592 w 3456"/>
                <a:gd name="T23" fmla="*/ 624 h 1112"/>
                <a:gd name="T24" fmla="*/ 2784 w 3456"/>
                <a:gd name="T25" fmla="*/ 864 h 1112"/>
                <a:gd name="T26" fmla="*/ 2928 w 3456"/>
                <a:gd name="T27" fmla="*/ 960 h 1112"/>
                <a:gd name="T28" fmla="*/ 3216 w 3456"/>
                <a:gd name="T29" fmla="*/ 1056 h 1112"/>
                <a:gd name="T30" fmla="*/ 3456 w 3456"/>
                <a:gd name="T31" fmla="*/ 1104 h 1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3456" h="1112">
                  <a:moveTo>
                    <a:pt x="0" y="1104"/>
                  </a:moveTo>
                  <a:cubicBezTo>
                    <a:pt x="60" y="1108"/>
                    <a:pt x="120" y="1112"/>
                    <a:pt x="192" y="1104"/>
                  </a:cubicBezTo>
                  <a:cubicBezTo>
                    <a:pt x="264" y="1096"/>
                    <a:pt x="344" y="1088"/>
                    <a:pt x="432" y="1056"/>
                  </a:cubicBezTo>
                  <a:cubicBezTo>
                    <a:pt x="520" y="1024"/>
                    <a:pt x="632" y="976"/>
                    <a:pt x="720" y="912"/>
                  </a:cubicBezTo>
                  <a:cubicBezTo>
                    <a:pt x="808" y="848"/>
                    <a:pt x="880" y="760"/>
                    <a:pt x="960" y="672"/>
                  </a:cubicBezTo>
                  <a:cubicBezTo>
                    <a:pt x="1040" y="584"/>
                    <a:pt x="1120" y="472"/>
                    <a:pt x="1200" y="384"/>
                  </a:cubicBezTo>
                  <a:cubicBezTo>
                    <a:pt x="1280" y="296"/>
                    <a:pt x="1368" y="200"/>
                    <a:pt x="1440" y="144"/>
                  </a:cubicBezTo>
                  <a:cubicBezTo>
                    <a:pt x="1512" y="88"/>
                    <a:pt x="1568" y="72"/>
                    <a:pt x="1632" y="48"/>
                  </a:cubicBezTo>
                  <a:cubicBezTo>
                    <a:pt x="1696" y="24"/>
                    <a:pt x="1744" y="0"/>
                    <a:pt x="1824" y="0"/>
                  </a:cubicBezTo>
                  <a:cubicBezTo>
                    <a:pt x="1904" y="0"/>
                    <a:pt x="2024" y="8"/>
                    <a:pt x="2112" y="48"/>
                  </a:cubicBezTo>
                  <a:cubicBezTo>
                    <a:pt x="2200" y="88"/>
                    <a:pt x="2272" y="144"/>
                    <a:pt x="2352" y="240"/>
                  </a:cubicBezTo>
                  <a:cubicBezTo>
                    <a:pt x="2432" y="336"/>
                    <a:pt x="2520" y="520"/>
                    <a:pt x="2592" y="624"/>
                  </a:cubicBezTo>
                  <a:cubicBezTo>
                    <a:pt x="2664" y="728"/>
                    <a:pt x="2728" y="808"/>
                    <a:pt x="2784" y="864"/>
                  </a:cubicBezTo>
                  <a:cubicBezTo>
                    <a:pt x="2840" y="920"/>
                    <a:pt x="2856" y="928"/>
                    <a:pt x="2928" y="960"/>
                  </a:cubicBezTo>
                  <a:cubicBezTo>
                    <a:pt x="3000" y="992"/>
                    <a:pt x="3128" y="1032"/>
                    <a:pt x="3216" y="1056"/>
                  </a:cubicBezTo>
                  <a:cubicBezTo>
                    <a:pt x="3304" y="1080"/>
                    <a:pt x="3380" y="1092"/>
                    <a:pt x="3456" y="1104"/>
                  </a:cubicBezTo>
                </a:path>
              </a:pathLst>
            </a:custGeom>
            <a:noFill/>
            <a:ln w="50800">
              <a:solidFill>
                <a:srgbClr val="0000FF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618FFD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" name="Oval 20"/>
            <xdr:cNvSpPr>
              <a:spLocks noChangeArrowheads="1"/>
            </xdr:cNvSpPr>
          </xdr:nvSpPr>
          <xdr:spPr bwMode="auto">
            <a:xfrm>
              <a:off x="547" y="237"/>
              <a:ext cx="5" cy="6"/>
            </a:xfrm>
            <a:prstGeom prst="ellipse">
              <a:avLst/>
            </a:prstGeom>
            <a:solidFill>
              <a:srgbClr val="00FF00"/>
            </a:solidFill>
            <a:ln w="9525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" name="Oval 21"/>
            <xdr:cNvSpPr>
              <a:spLocks noChangeArrowheads="1"/>
            </xdr:cNvSpPr>
          </xdr:nvSpPr>
          <xdr:spPr bwMode="auto">
            <a:xfrm>
              <a:off x="447" y="237"/>
              <a:ext cx="6" cy="6"/>
            </a:xfrm>
            <a:prstGeom prst="ellipse">
              <a:avLst/>
            </a:prstGeom>
            <a:solidFill>
              <a:srgbClr val="00FF00"/>
            </a:solidFill>
            <a:ln w="9525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" name="Line 23"/>
            <xdr:cNvSpPr>
              <a:spLocks noChangeShapeType="1"/>
            </xdr:cNvSpPr>
          </xdr:nvSpPr>
          <xdr:spPr bwMode="auto">
            <a:xfrm flipH="1" flipV="1">
              <a:off x="550" y="243"/>
              <a:ext cx="0" cy="99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ot"/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Oval 24"/>
            <xdr:cNvSpPr>
              <a:spLocks noChangeArrowheads="1"/>
            </xdr:cNvSpPr>
          </xdr:nvSpPr>
          <xdr:spPr bwMode="auto">
            <a:xfrm>
              <a:off x="602" y="189"/>
              <a:ext cx="5" cy="6"/>
            </a:xfrm>
            <a:prstGeom prst="ellipse">
              <a:avLst/>
            </a:prstGeom>
            <a:solidFill>
              <a:srgbClr val="00FF00"/>
            </a:solidFill>
            <a:ln w="9525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25"/>
            <xdr:cNvSpPr>
              <a:spLocks noChangeShapeType="1"/>
            </xdr:cNvSpPr>
          </xdr:nvSpPr>
          <xdr:spPr bwMode="auto">
            <a:xfrm flipH="1" flipV="1">
              <a:off x="450" y="193"/>
              <a:ext cx="152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ot"/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9" name="Rounded Rectangular Callout 28"/>
          <xdr:cNvSpPr/>
        </xdr:nvSpPr>
        <xdr:spPr>
          <a:xfrm>
            <a:off x="2959100" y="1565910"/>
            <a:ext cx="561975" cy="244475"/>
          </a:xfrm>
          <a:prstGeom prst="wedgeRoundRectCallout">
            <a:avLst>
              <a:gd name="adj1" fmla="val -104034"/>
              <a:gd name="adj2" fmla="val 151804"/>
              <a:gd name="adj3" fmla="val 16667"/>
            </a:avLst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pt-PT" sz="800">
                <a:effectLst/>
                <a:ea typeface="Times New Roman"/>
              </a:rPr>
              <a:t>1 - </a:t>
            </a:r>
            <a:r>
              <a:rPr lang="pt-PT" sz="800" i="1">
                <a:effectLst/>
                <a:ea typeface="Times New Roman"/>
              </a:rPr>
              <a:t>F</a:t>
            </a:r>
            <a:r>
              <a:rPr lang="pt-PT" sz="800">
                <a:effectLst/>
                <a:ea typeface="Times New Roman"/>
              </a:rPr>
              <a:t>(</a:t>
            </a:r>
            <a:r>
              <a:rPr lang="pt-PT" sz="800" i="1">
                <a:effectLst/>
                <a:ea typeface="Times New Roman"/>
              </a:rPr>
              <a:t>T</a:t>
            </a:r>
            <a:r>
              <a:rPr lang="pt-PT" sz="800">
                <a:effectLst/>
                <a:ea typeface="Times New Roman"/>
              </a:rPr>
              <a:t>)</a:t>
            </a:r>
            <a:endParaRPr lang="pt-PT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0" name="Rounded Rectangular Callout 29"/>
          <xdr:cNvSpPr/>
        </xdr:nvSpPr>
        <xdr:spPr>
          <a:xfrm>
            <a:off x="2461260" y="1036320"/>
            <a:ext cx="774700" cy="244475"/>
          </a:xfrm>
          <a:prstGeom prst="wedgeRoundRectCallout">
            <a:avLst>
              <a:gd name="adj1" fmla="val -99540"/>
              <a:gd name="adj2" fmla="val 248816"/>
              <a:gd name="adj3" fmla="val 16667"/>
            </a:avLst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GB" sz="800" i="1">
                <a:effectLst/>
                <a:ea typeface="Times New Roman"/>
                <a:cs typeface="Arial"/>
              </a:rPr>
              <a:t>F</a:t>
            </a:r>
            <a:r>
              <a:rPr lang="en-GB" sz="800">
                <a:effectLst/>
                <a:ea typeface="Times New Roman"/>
                <a:cs typeface="Arial"/>
              </a:rPr>
              <a:t>(</a:t>
            </a:r>
            <a:r>
              <a:rPr lang="en-GB" sz="800" i="1">
                <a:effectLst/>
                <a:ea typeface="Times New Roman"/>
                <a:cs typeface="Arial"/>
              </a:rPr>
              <a:t>T</a:t>
            </a:r>
            <a:r>
              <a:rPr lang="en-GB" sz="800">
                <a:effectLst/>
                <a:ea typeface="Times New Roman"/>
                <a:cs typeface="Arial"/>
              </a:rPr>
              <a:t>+</a:t>
            </a:r>
            <a:r>
              <a:rPr lang="en-GB" sz="800" i="1">
                <a:effectLst/>
                <a:ea typeface="Times New Roman"/>
                <a:cs typeface="Arial"/>
                <a:sym typeface="Symbol"/>
              </a:rPr>
              <a:t></a:t>
            </a:r>
            <a:r>
              <a:rPr lang="en-GB" sz="800" i="1">
                <a:effectLst/>
                <a:ea typeface="Times New Roman"/>
                <a:cs typeface="Arial"/>
              </a:rPr>
              <a:t>t</a:t>
            </a:r>
            <a:r>
              <a:rPr lang="en-GB" sz="800">
                <a:effectLst/>
                <a:ea typeface="Times New Roman"/>
                <a:cs typeface="Arial"/>
              </a:rPr>
              <a:t>)-</a:t>
            </a:r>
            <a:r>
              <a:rPr lang="en-GB" sz="800" i="1">
                <a:effectLst/>
                <a:ea typeface="Times New Roman"/>
                <a:cs typeface="Arial"/>
              </a:rPr>
              <a:t>F</a:t>
            </a:r>
            <a:r>
              <a:rPr lang="en-GB" sz="800">
                <a:effectLst/>
                <a:ea typeface="Times New Roman"/>
                <a:cs typeface="Times New Roman"/>
              </a:rPr>
              <a:t>(</a:t>
            </a:r>
            <a:r>
              <a:rPr lang="en-GB" sz="800" i="1">
                <a:effectLst/>
                <a:ea typeface="Times New Roman"/>
                <a:cs typeface="Arial"/>
              </a:rPr>
              <a:t>T</a:t>
            </a:r>
            <a:r>
              <a:rPr lang="en-GB" sz="800">
                <a:effectLst/>
                <a:ea typeface="Times New Roman"/>
                <a:cs typeface="Arial"/>
              </a:rPr>
              <a:t>)</a:t>
            </a:r>
            <a:endParaRPr lang="pt-PT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1</xdr:col>
      <xdr:colOff>476885</xdr:colOff>
      <xdr:row>9</xdr:row>
      <xdr:rowOff>15240</xdr:rowOff>
    </xdr:from>
    <xdr:to>
      <xdr:col>1</xdr:col>
      <xdr:colOff>476885</xdr:colOff>
      <xdr:row>13</xdr:row>
      <xdr:rowOff>39370</xdr:rowOff>
    </xdr:to>
    <xdr:cxnSp macro="">
      <xdr:nvCxnSpPr>
        <xdr:cNvPr id="31" name="Straight Connector 30"/>
        <xdr:cNvCxnSpPr/>
      </xdr:nvCxnSpPr>
      <xdr:spPr>
        <a:xfrm>
          <a:off x="1825625" y="1524000"/>
          <a:ext cx="0" cy="69469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</xdr:row>
      <xdr:rowOff>22860</xdr:rowOff>
    </xdr:from>
    <xdr:to>
      <xdr:col>6</xdr:col>
      <xdr:colOff>144145</xdr:colOff>
      <xdr:row>13</xdr:row>
      <xdr:rowOff>31750</xdr:rowOff>
    </xdr:to>
    <xdr:cxnSp macro="">
      <xdr:nvCxnSpPr>
        <xdr:cNvPr id="32" name="Straight Connector 31"/>
        <xdr:cNvCxnSpPr/>
      </xdr:nvCxnSpPr>
      <xdr:spPr>
        <a:xfrm>
          <a:off x="1805940" y="2202180"/>
          <a:ext cx="1546225" cy="889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27</xdr:row>
      <xdr:rowOff>30480</xdr:rowOff>
    </xdr:from>
    <xdr:to>
      <xdr:col>12</xdr:col>
      <xdr:colOff>563880</xdr:colOff>
      <xdr:row>32</xdr:row>
      <xdr:rowOff>76200</xdr:rowOff>
    </xdr:to>
    <xdr:sp macro="" textlink="">
      <xdr:nvSpPr>
        <xdr:cNvPr id="33" name="TextBox 5"/>
        <xdr:cNvSpPr txBox="1"/>
      </xdr:nvSpPr>
      <xdr:spPr>
        <a:xfrm>
          <a:off x="647700" y="4579620"/>
          <a:ext cx="7056120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Para obtermos o valor esperado de cada uma das 4 células da coluna L, temos de repeti-la tantas vezes quantas as necessárias para obtermos a precisão estatística desejada. Usar o REPETIDOR que acompanha ambos os meus livros: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Calibri" panose="020F0502020204030204" pitchFamily="34" charset="0"/>
            </a:rPr>
            <a:t>http://www.rassis.com/livro_SSAR.html</a:t>
          </a:r>
          <a:r>
            <a:rPr lang="pt-PT" sz="1100" b="1">
              <a:solidFill>
                <a:srgbClr val="FF0000"/>
              </a:solidFill>
              <a:effectLst/>
              <a:ea typeface="Calibri" panose="020F0502020204030204" pitchFamily="34" charset="0"/>
            </a:rPr>
            <a:t>  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http://www.rassis.com/livro_ADMGAF.html</a:t>
          </a: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4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5"/>
  <sheetViews>
    <sheetView showGridLines="0" tabSelected="1" zoomScale="130" zoomScaleNormal="130" workbookViewId="0"/>
  </sheetViews>
  <sheetFormatPr defaultColWidth="9.109375" defaultRowHeight="12" x14ac:dyDescent="0.2"/>
  <cols>
    <col min="1" max="1" width="35.77734375" style="6" customWidth="1"/>
    <col min="2" max="11" width="11.33203125" style="6" customWidth="1"/>
    <col min="12" max="256" width="9.109375" style="6"/>
    <col min="257" max="257" width="36.77734375" style="6" customWidth="1"/>
    <col min="258" max="267" width="11.33203125" style="6" customWidth="1"/>
    <col min="268" max="512" width="9.109375" style="6"/>
    <col min="513" max="513" width="36.77734375" style="6" customWidth="1"/>
    <col min="514" max="523" width="11.33203125" style="6" customWidth="1"/>
    <col min="524" max="768" width="9.109375" style="6"/>
    <col min="769" max="769" width="36.77734375" style="6" customWidth="1"/>
    <col min="770" max="779" width="11.33203125" style="6" customWidth="1"/>
    <col min="780" max="1024" width="9.109375" style="6"/>
    <col min="1025" max="1025" width="36.77734375" style="6" customWidth="1"/>
    <col min="1026" max="1035" width="11.33203125" style="6" customWidth="1"/>
    <col min="1036" max="1280" width="9.109375" style="6"/>
    <col min="1281" max="1281" width="36.77734375" style="6" customWidth="1"/>
    <col min="1282" max="1291" width="11.33203125" style="6" customWidth="1"/>
    <col min="1292" max="1536" width="9.109375" style="6"/>
    <col min="1537" max="1537" width="36.77734375" style="6" customWidth="1"/>
    <col min="1538" max="1547" width="11.33203125" style="6" customWidth="1"/>
    <col min="1548" max="1792" width="9.109375" style="6"/>
    <col min="1793" max="1793" width="36.77734375" style="6" customWidth="1"/>
    <col min="1794" max="1803" width="11.33203125" style="6" customWidth="1"/>
    <col min="1804" max="2048" width="9.109375" style="6"/>
    <col min="2049" max="2049" width="36.77734375" style="6" customWidth="1"/>
    <col min="2050" max="2059" width="11.33203125" style="6" customWidth="1"/>
    <col min="2060" max="2304" width="9.109375" style="6"/>
    <col min="2305" max="2305" width="36.77734375" style="6" customWidth="1"/>
    <col min="2306" max="2315" width="11.33203125" style="6" customWidth="1"/>
    <col min="2316" max="2560" width="9.109375" style="6"/>
    <col min="2561" max="2561" width="36.77734375" style="6" customWidth="1"/>
    <col min="2562" max="2571" width="11.33203125" style="6" customWidth="1"/>
    <col min="2572" max="2816" width="9.109375" style="6"/>
    <col min="2817" max="2817" width="36.77734375" style="6" customWidth="1"/>
    <col min="2818" max="2827" width="11.33203125" style="6" customWidth="1"/>
    <col min="2828" max="3072" width="9.109375" style="6"/>
    <col min="3073" max="3073" width="36.77734375" style="6" customWidth="1"/>
    <col min="3074" max="3083" width="11.33203125" style="6" customWidth="1"/>
    <col min="3084" max="3328" width="9.109375" style="6"/>
    <col min="3329" max="3329" width="36.77734375" style="6" customWidth="1"/>
    <col min="3330" max="3339" width="11.33203125" style="6" customWidth="1"/>
    <col min="3340" max="3584" width="9.109375" style="6"/>
    <col min="3585" max="3585" width="36.77734375" style="6" customWidth="1"/>
    <col min="3586" max="3595" width="11.33203125" style="6" customWidth="1"/>
    <col min="3596" max="3840" width="9.109375" style="6"/>
    <col min="3841" max="3841" width="36.77734375" style="6" customWidth="1"/>
    <col min="3842" max="3851" width="11.33203125" style="6" customWidth="1"/>
    <col min="3852" max="4096" width="9.109375" style="6"/>
    <col min="4097" max="4097" width="36.77734375" style="6" customWidth="1"/>
    <col min="4098" max="4107" width="11.33203125" style="6" customWidth="1"/>
    <col min="4108" max="4352" width="9.109375" style="6"/>
    <col min="4353" max="4353" width="36.77734375" style="6" customWidth="1"/>
    <col min="4354" max="4363" width="11.33203125" style="6" customWidth="1"/>
    <col min="4364" max="4608" width="9.109375" style="6"/>
    <col min="4609" max="4609" width="36.77734375" style="6" customWidth="1"/>
    <col min="4610" max="4619" width="11.33203125" style="6" customWidth="1"/>
    <col min="4620" max="4864" width="9.109375" style="6"/>
    <col min="4865" max="4865" width="36.77734375" style="6" customWidth="1"/>
    <col min="4866" max="4875" width="11.33203125" style="6" customWidth="1"/>
    <col min="4876" max="5120" width="9.109375" style="6"/>
    <col min="5121" max="5121" width="36.77734375" style="6" customWidth="1"/>
    <col min="5122" max="5131" width="11.33203125" style="6" customWidth="1"/>
    <col min="5132" max="5376" width="9.109375" style="6"/>
    <col min="5377" max="5377" width="36.77734375" style="6" customWidth="1"/>
    <col min="5378" max="5387" width="11.33203125" style="6" customWidth="1"/>
    <col min="5388" max="5632" width="9.109375" style="6"/>
    <col min="5633" max="5633" width="36.77734375" style="6" customWidth="1"/>
    <col min="5634" max="5643" width="11.33203125" style="6" customWidth="1"/>
    <col min="5644" max="5888" width="9.109375" style="6"/>
    <col min="5889" max="5889" width="36.77734375" style="6" customWidth="1"/>
    <col min="5890" max="5899" width="11.33203125" style="6" customWidth="1"/>
    <col min="5900" max="6144" width="9.109375" style="6"/>
    <col min="6145" max="6145" width="36.77734375" style="6" customWidth="1"/>
    <col min="6146" max="6155" width="11.33203125" style="6" customWidth="1"/>
    <col min="6156" max="6400" width="9.109375" style="6"/>
    <col min="6401" max="6401" width="36.77734375" style="6" customWidth="1"/>
    <col min="6402" max="6411" width="11.33203125" style="6" customWidth="1"/>
    <col min="6412" max="6656" width="9.109375" style="6"/>
    <col min="6657" max="6657" width="36.77734375" style="6" customWidth="1"/>
    <col min="6658" max="6667" width="11.33203125" style="6" customWidth="1"/>
    <col min="6668" max="6912" width="9.109375" style="6"/>
    <col min="6913" max="6913" width="36.77734375" style="6" customWidth="1"/>
    <col min="6914" max="6923" width="11.33203125" style="6" customWidth="1"/>
    <col min="6924" max="7168" width="9.109375" style="6"/>
    <col min="7169" max="7169" width="36.77734375" style="6" customWidth="1"/>
    <col min="7170" max="7179" width="11.33203125" style="6" customWidth="1"/>
    <col min="7180" max="7424" width="9.109375" style="6"/>
    <col min="7425" max="7425" width="36.77734375" style="6" customWidth="1"/>
    <col min="7426" max="7435" width="11.33203125" style="6" customWidth="1"/>
    <col min="7436" max="7680" width="9.109375" style="6"/>
    <col min="7681" max="7681" width="36.77734375" style="6" customWidth="1"/>
    <col min="7682" max="7691" width="11.33203125" style="6" customWidth="1"/>
    <col min="7692" max="7936" width="9.109375" style="6"/>
    <col min="7937" max="7937" width="36.77734375" style="6" customWidth="1"/>
    <col min="7938" max="7947" width="11.33203125" style="6" customWidth="1"/>
    <col min="7948" max="8192" width="9.109375" style="6"/>
    <col min="8193" max="8193" width="36.77734375" style="6" customWidth="1"/>
    <col min="8194" max="8203" width="11.33203125" style="6" customWidth="1"/>
    <col min="8204" max="8448" width="9.109375" style="6"/>
    <col min="8449" max="8449" width="36.77734375" style="6" customWidth="1"/>
    <col min="8450" max="8459" width="11.33203125" style="6" customWidth="1"/>
    <col min="8460" max="8704" width="9.109375" style="6"/>
    <col min="8705" max="8705" width="36.77734375" style="6" customWidth="1"/>
    <col min="8706" max="8715" width="11.33203125" style="6" customWidth="1"/>
    <col min="8716" max="8960" width="9.109375" style="6"/>
    <col min="8961" max="8961" width="36.77734375" style="6" customWidth="1"/>
    <col min="8962" max="8971" width="11.33203125" style="6" customWidth="1"/>
    <col min="8972" max="9216" width="9.109375" style="6"/>
    <col min="9217" max="9217" width="36.77734375" style="6" customWidth="1"/>
    <col min="9218" max="9227" width="11.33203125" style="6" customWidth="1"/>
    <col min="9228" max="9472" width="9.109375" style="6"/>
    <col min="9473" max="9473" width="36.77734375" style="6" customWidth="1"/>
    <col min="9474" max="9483" width="11.33203125" style="6" customWidth="1"/>
    <col min="9484" max="9728" width="9.109375" style="6"/>
    <col min="9729" max="9729" width="36.77734375" style="6" customWidth="1"/>
    <col min="9730" max="9739" width="11.33203125" style="6" customWidth="1"/>
    <col min="9740" max="9984" width="9.109375" style="6"/>
    <col min="9985" max="9985" width="36.77734375" style="6" customWidth="1"/>
    <col min="9986" max="9995" width="11.33203125" style="6" customWidth="1"/>
    <col min="9996" max="10240" width="9.109375" style="6"/>
    <col min="10241" max="10241" width="36.77734375" style="6" customWidth="1"/>
    <col min="10242" max="10251" width="11.33203125" style="6" customWidth="1"/>
    <col min="10252" max="10496" width="9.109375" style="6"/>
    <col min="10497" max="10497" width="36.77734375" style="6" customWidth="1"/>
    <col min="10498" max="10507" width="11.33203125" style="6" customWidth="1"/>
    <col min="10508" max="10752" width="9.109375" style="6"/>
    <col min="10753" max="10753" width="36.77734375" style="6" customWidth="1"/>
    <col min="10754" max="10763" width="11.33203125" style="6" customWidth="1"/>
    <col min="10764" max="11008" width="9.109375" style="6"/>
    <col min="11009" max="11009" width="36.77734375" style="6" customWidth="1"/>
    <col min="11010" max="11019" width="11.33203125" style="6" customWidth="1"/>
    <col min="11020" max="11264" width="9.109375" style="6"/>
    <col min="11265" max="11265" width="36.77734375" style="6" customWidth="1"/>
    <col min="11266" max="11275" width="11.33203125" style="6" customWidth="1"/>
    <col min="11276" max="11520" width="9.109375" style="6"/>
    <col min="11521" max="11521" width="36.77734375" style="6" customWidth="1"/>
    <col min="11522" max="11531" width="11.33203125" style="6" customWidth="1"/>
    <col min="11532" max="11776" width="9.109375" style="6"/>
    <col min="11777" max="11777" width="36.77734375" style="6" customWidth="1"/>
    <col min="11778" max="11787" width="11.33203125" style="6" customWidth="1"/>
    <col min="11788" max="12032" width="9.109375" style="6"/>
    <col min="12033" max="12033" width="36.77734375" style="6" customWidth="1"/>
    <col min="12034" max="12043" width="11.33203125" style="6" customWidth="1"/>
    <col min="12044" max="12288" width="9.109375" style="6"/>
    <col min="12289" max="12289" width="36.77734375" style="6" customWidth="1"/>
    <col min="12290" max="12299" width="11.33203125" style="6" customWidth="1"/>
    <col min="12300" max="12544" width="9.109375" style="6"/>
    <col min="12545" max="12545" width="36.77734375" style="6" customWidth="1"/>
    <col min="12546" max="12555" width="11.33203125" style="6" customWidth="1"/>
    <col min="12556" max="12800" width="9.109375" style="6"/>
    <col min="12801" max="12801" width="36.77734375" style="6" customWidth="1"/>
    <col min="12802" max="12811" width="11.33203125" style="6" customWidth="1"/>
    <col min="12812" max="13056" width="9.109375" style="6"/>
    <col min="13057" max="13057" width="36.77734375" style="6" customWidth="1"/>
    <col min="13058" max="13067" width="11.33203125" style="6" customWidth="1"/>
    <col min="13068" max="13312" width="9.109375" style="6"/>
    <col min="13313" max="13313" width="36.77734375" style="6" customWidth="1"/>
    <col min="13314" max="13323" width="11.33203125" style="6" customWidth="1"/>
    <col min="13324" max="13568" width="9.109375" style="6"/>
    <col min="13569" max="13569" width="36.77734375" style="6" customWidth="1"/>
    <col min="13570" max="13579" width="11.33203125" style="6" customWidth="1"/>
    <col min="13580" max="13824" width="9.109375" style="6"/>
    <col min="13825" max="13825" width="36.77734375" style="6" customWidth="1"/>
    <col min="13826" max="13835" width="11.33203125" style="6" customWidth="1"/>
    <col min="13836" max="14080" width="9.109375" style="6"/>
    <col min="14081" max="14081" width="36.77734375" style="6" customWidth="1"/>
    <col min="14082" max="14091" width="11.33203125" style="6" customWidth="1"/>
    <col min="14092" max="14336" width="9.109375" style="6"/>
    <col min="14337" max="14337" width="36.77734375" style="6" customWidth="1"/>
    <col min="14338" max="14347" width="11.33203125" style="6" customWidth="1"/>
    <col min="14348" max="14592" width="9.109375" style="6"/>
    <col min="14593" max="14593" width="36.77734375" style="6" customWidth="1"/>
    <col min="14594" max="14603" width="11.33203125" style="6" customWidth="1"/>
    <col min="14604" max="14848" width="9.109375" style="6"/>
    <col min="14849" max="14849" width="36.77734375" style="6" customWidth="1"/>
    <col min="14850" max="14859" width="11.33203125" style="6" customWidth="1"/>
    <col min="14860" max="15104" width="9.109375" style="6"/>
    <col min="15105" max="15105" width="36.77734375" style="6" customWidth="1"/>
    <col min="15106" max="15115" width="11.33203125" style="6" customWidth="1"/>
    <col min="15116" max="15360" width="9.109375" style="6"/>
    <col min="15361" max="15361" width="36.77734375" style="6" customWidth="1"/>
    <col min="15362" max="15371" width="11.33203125" style="6" customWidth="1"/>
    <col min="15372" max="15616" width="9.109375" style="6"/>
    <col min="15617" max="15617" width="36.77734375" style="6" customWidth="1"/>
    <col min="15618" max="15627" width="11.33203125" style="6" customWidth="1"/>
    <col min="15628" max="15872" width="9.109375" style="6"/>
    <col min="15873" max="15873" width="36.77734375" style="6" customWidth="1"/>
    <col min="15874" max="15883" width="11.33203125" style="6" customWidth="1"/>
    <col min="15884" max="16128" width="9.109375" style="6"/>
    <col min="16129" max="16129" width="36.77734375" style="6" customWidth="1"/>
    <col min="16130" max="16139" width="11.33203125" style="6" customWidth="1"/>
    <col min="16140" max="16384" width="9.109375" style="6"/>
  </cols>
  <sheetData>
    <row r="1" spans="1:14" customFormat="1" ht="18" customHeight="1" x14ac:dyDescent="0.25">
      <c r="A1" s="36"/>
      <c r="B1" s="30"/>
      <c r="C1" s="30"/>
      <c r="D1" s="30"/>
      <c r="E1" s="30"/>
      <c r="F1" s="30"/>
      <c r="G1" s="30"/>
      <c r="H1" s="36"/>
      <c r="I1" s="36"/>
      <c r="J1" s="36"/>
      <c r="K1" s="36"/>
      <c r="L1" s="30"/>
      <c r="M1" s="30"/>
      <c r="N1" s="30"/>
    </row>
    <row r="2" spans="1:14" customFormat="1" ht="18" customHeight="1" x14ac:dyDescent="0.25">
      <c r="A2" s="36"/>
      <c r="B2" s="30"/>
      <c r="C2" s="30"/>
      <c r="D2" s="30"/>
      <c r="E2" s="30"/>
      <c r="F2" s="30"/>
      <c r="G2" s="30"/>
      <c r="H2" s="36"/>
      <c r="I2" s="36"/>
      <c r="J2" s="36"/>
      <c r="K2" s="36"/>
      <c r="L2" s="30"/>
      <c r="M2" s="30"/>
      <c r="N2" s="30"/>
    </row>
    <row r="3" spans="1:14" customFormat="1" ht="18" customHeight="1" x14ac:dyDescent="0.25">
      <c r="A3" s="36"/>
      <c r="B3" s="30"/>
      <c r="C3" s="37"/>
      <c r="D3" s="37"/>
      <c r="E3" s="37"/>
      <c r="F3" s="37"/>
      <c r="G3" s="37"/>
      <c r="H3" s="36"/>
      <c r="I3" s="36"/>
      <c r="J3" s="36"/>
      <c r="K3" s="36"/>
      <c r="L3" s="30"/>
      <c r="M3" s="30"/>
      <c r="N3" s="30"/>
    </row>
    <row r="4" spans="1:14" customFormat="1" ht="24" customHeight="1" x14ac:dyDescent="0.4">
      <c r="A4" s="36"/>
      <c r="B4" s="30"/>
      <c r="C4" s="37"/>
      <c r="D4" s="37"/>
      <c r="E4" s="38" t="s">
        <v>31</v>
      </c>
      <c r="F4" s="37"/>
      <c r="G4" s="37"/>
      <c r="H4" s="36"/>
      <c r="I4" s="36"/>
      <c r="J4" s="36"/>
      <c r="K4" s="36"/>
      <c r="L4" s="30"/>
      <c r="M4" s="30"/>
      <c r="N4" s="30"/>
    </row>
    <row r="5" spans="1:14" customFormat="1" ht="18" customHeight="1" x14ac:dyDescent="0.25">
      <c r="A5" s="36"/>
      <c r="B5" s="30"/>
      <c r="C5" s="37"/>
      <c r="D5" s="37"/>
      <c r="E5" s="37"/>
      <c r="F5" s="37"/>
      <c r="G5" s="37"/>
      <c r="H5" s="36"/>
      <c r="I5" s="36"/>
      <c r="J5" s="36"/>
      <c r="K5" s="36"/>
      <c r="L5" s="30"/>
      <c r="M5" s="30"/>
      <c r="N5" s="30"/>
    </row>
    <row r="6" spans="1:14" customFormat="1" ht="18" customHeight="1" x14ac:dyDescent="0.25">
      <c r="A6" s="36"/>
      <c r="B6" s="30"/>
      <c r="C6" s="30"/>
      <c r="D6" s="30"/>
      <c r="E6" s="30"/>
      <c r="F6" s="30"/>
      <c r="G6" s="30"/>
      <c r="H6" s="36"/>
      <c r="I6" s="36"/>
      <c r="J6" s="36"/>
      <c r="K6" s="36"/>
      <c r="L6" s="30"/>
      <c r="M6" s="30"/>
      <c r="N6" s="30"/>
    </row>
    <row r="7" spans="1:14" customFormat="1" ht="18" customHeight="1" x14ac:dyDescent="0.3">
      <c r="A7" s="36"/>
      <c r="B7" s="30"/>
      <c r="C7" s="30"/>
      <c r="D7" s="30"/>
      <c r="E7" s="31" t="s">
        <v>0</v>
      </c>
      <c r="F7" s="30"/>
      <c r="G7" s="30"/>
      <c r="H7" s="36"/>
      <c r="I7" s="36"/>
      <c r="J7" s="36"/>
      <c r="K7" s="36"/>
      <c r="L7" s="30"/>
      <c r="M7" s="30"/>
      <c r="N7" s="30"/>
    </row>
    <row r="8" spans="1:14" customFormat="1" ht="18" customHeight="1" x14ac:dyDescent="0.3">
      <c r="A8" s="36"/>
      <c r="B8" s="30"/>
      <c r="C8" s="30"/>
      <c r="D8" s="30"/>
      <c r="E8" s="39">
        <v>41119</v>
      </c>
      <c r="F8" s="30"/>
      <c r="G8" s="32"/>
      <c r="H8" s="36"/>
      <c r="I8" s="36"/>
      <c r="J8" s="36"/>
      <c r="K8" s="36"/>
      <c r="L8" s="30"/>
      <c r="M8" s="30"/>
      <c r="N8" s="30"/>
    </row>
    <row r="9" spans="1:14" customFormat="1" ht="18" customHeight="1" x14ac:dyDescent="0.25">
      <c r="A9" s="36"/>
      <c r="B9" s="30"/>
      <c r="C9" s="30"/>
      <c r="D9" s="30"/>
      <c r="E9" s="33" t="s">
        <v>30</v>
      </c>
      <c r="F9" s="30"/>
      <c r="G9" s="30"/>
      <c r="H9" s="36"/>
      <c r="I9" s="36"/>
      <c r="J9" s="36"/>
      <c r="K9" s="36"/>
      <c r="L9" s="30"/>
      <c r="M9" s="30"/>
      <c r="N9" s="30"/>
    </row>
    <row r="10" spans="1:14" customFormat="1" ht="18" customHeight="1" x14ac:dyDescent="0.25">
      <c r="A10" s="36"/>
      <c r="B10" s="30"/>
      <c r="C10" s="30"/>
      <c r="D10" s="30"/>
      <c r="E10" s="5" t="s">
        <v>1</v>
      </c>
      <c r="F10" s="30"/>
      <c r="G10" s="30"/>
      <c r="H10" s="36"/>
      <c r="I10" s="36"/>
      <c r="J10" s="30"/>
      <c r="K10" s="30"/>
      <c r="L10" s="30"/>
      <c r="M10" s="30"/>
      <c r="N10" s="30"/>
    </row>
    <row r="11" spans="1:14" ht="18" customHeight="1" x14ac:dyDescent="0.3">
      <c r="A11" s="30"/>
      <c r="B11" s="30"/>
      <c r="C11" s="30"/>
      <c r="D11" s="30"/>
      <c r="E11" s="32"/>
      <c r="F11" s="30"/>
      <c r="G11" s="32"/>
      <c r="H11" s="30"/>
      <c r="I11" s="30"/>
      <c r="J11" s="30"/>
      <c r="K11" s="30"/>
    </row>
    <row r="12" spans="1:14" ht="18" customHeight="1" x14ac:dyDescent="0.3">
      <c r="A12" s="30"/>
      <c r="B12" s="30"/>
      <c r="C12" s="30"/>
      <c r="D12" s="30"/>
      <c r="E12" s="1" t="s">
        <v>32</v>
      </c>
      <c r="F12" s="30"/>
      <c r="G12" s="30"/>
      <c r="H12" s="30"/>
      <c r="I12" s="30"/>
      <c r="J12" s="30"/>
      <c r="K12" s="30"/>
    </row>
    <row r="13" spans="1:14" ht="18" customHeight="1" x14ac:dyDescent="0.25">
      <c r="A13" s="30"/>
      <c r="B13" s="30"/>
      <c r="C13" s="30"/>
      <c r="D13" s="30"/>
      <c r="E13" s="40" t="s">
        <v>33</v>
      </c>
      <c r="F13" s="30"/>
      <c r="G13" s="30"/>
      <c r="H13" s="30"/>
      <c r="I13" s="30"/>
      <c r="J13" s="30"/>
      <c r="K13" s="30"/>
    </row>
    <row r="14" spans="1:14" ht="18" customHeight="1" x14ac:dyDescent="0.25">
      <c r="A14" s="30"/>
      <c r="B14" s="30"/>
      <c r="C14" s="30"/>
      <c r="D14" s="30"/>
      <c r="E14" s="40" t="s">
        <v>34</v>
      </c>
      <c r="F14" s="30"/>
      <c r="G14" s="30"/>
      <c r="H14" s="30"/>
      <c r="I14" s="30"/>
      <c r="J14" s="30"/>
      <c r="K14" s="30"/>
    </row>
    <row r="15" spans="1:14" ht="18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4" ht="18" customHeight="1" x14ac:dyDescent="0.3">
      <c r="A16" s="30"/>
      <c r="B16" s="30"/>
      <c r="C16" s="30"/>
      <c r="D16" s="30"/>
      <c r="E16" s="41" t="s">
        <v>11</v>
      </c>
      <c r="F16" s="30"/>
      <c r="G16" s="30"/>
      <c r="H16" s="30"/>
      <c r="I16" s="30"/>
      <c r="J16" s="30"/>
      <c r="K16" s="30"/>
    </row>
    <row r="17" spans="1:11" ht="18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8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8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8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8" customHeight="1" x14ac:dyDescent="0.25">
      <c r="A21" s="30"/>
      <c r="B21" s="30"/>
      <c r="C21" s="30"/>
      <c r="D21" s="30"/>
      <c r="E21" s="30"/>
      <c r="F21" s="30"/>
      <c r="G21" s="42"/>
      <c r="H21" s="30"/>
      <c r="I21" s="30"/>
      <c r="J21" s="30"/>
      <c r="K21" s="30"/>
    </row>
    <row r="22" spans="1:11" ht="18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8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8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8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8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8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8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8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8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8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.2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.2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3.2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3.2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3.2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3.2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3.2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3.2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3.2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3.2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3.2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3.2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3.2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3.2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3.2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3.2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3.2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3.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3.2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3.2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3.2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3.2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3.2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3.2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3.2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3.2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3.2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3.2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3.2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3.2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3.2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3.2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3.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3.2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</sheetData>
  <phoneticPr fontId="0" type="noConversion"/>
  <hyperlinks>
    <hyperlink ref="E9" r:id="rId1"/>
    <hyperlink ref="E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27"/>
  <sheetViews>
    <sheetView zoomScaleNormal="100" workbookViewId="0"/>
  </sheetViews>
  <sheetFormatPr defaultColWidth="9" defaultRowHeight="13.2" x14ac:dyDescent="0.25"/>
  <cols>
    <col min="1" max="1" width="19.6640625" style="2" customWidth="1"/>
    <col min="2" max="4" width="8.44140625" style="2" customWidth="1"/>
    <col min="5" max="6" width="0.88671875" style="2" customWidth="1"/>
    <col min="7" max="7" width="8.44140625" style="2" customWidth="1"/>
    <col min="8" max="12" width="9.77734375" style="2" customWidth="1"/>
    <col min="13" max="15" width="8.44140625" style="2" customWidth="1"/>
    <col min="16" max="16384" width="9" style="2"/>
  </cols>
  <sheetData>
    <row r="2" spans="5:22" x14ac:dyDescent="0.25">
      <c r="P2" s="20" t="s">
        <v>19</v>
      </c>
      <c r="Q2" s="20" t="s">
        <v>20</v>
      </c>
      <c r="R2" s="19" t="s">
        <v>21</v>
      </c>
      <c r="S2" s="19" t="s">
        <v>16</v>
      </c>
      <c r="T2" s="19" t="s">
        <v>17</v>
      </c>
      <c r="U2" s="19" t="s">
        <v>18</v>
      </c>
      <c r="V2" s="19" t="s">
        <v>15</v>
      </c>
    </row>
    <row r="3" spans="5:22" x14ac:dyDescent="0.25">
      <c r="H3" s="34" t="s">
        <v>2</v>
      </c>
      <c r="I3" s="35"/>
      <c r="P3" s="23">
        <v>0</v>
      </c>
      <c r="Q3" s="23">
        <f t="shared" ref="Q3:Q17" si="0">P3+$L$11</f>
        <v>2000</v>
      </c>
      <c r="R3" s="23">
        <f>WEIBULL($C$24-$C$20,$C$21,$C$22,1)</f>
        <v>0.17021522685577803</v>
      </c>
      <c r="S3" s="23">
        <f t="shared" ref="S3:S17" si="1">WEIBULL(Q3-$C$20,$C$21,$C$22,1)</f>
        <v>2.3053722014860095E-2</v>
      </c>
      <c r="T3" s="23">
        <f t="shared" ref="T3:T17" si="2">WEIBULL($L$11-$C$20,$C$21,$C$22,1)</f>
        <v>2.3053722014860095E-2</v>
      </c>
      <c r="U3" s="24">
        <f>1-T3</f>
        <v>0.97694627798513989</v>
      </c>
      <c r="V3" s="24">
        <f>(S3-T3)/U3</f>
        <v>0</v>
      </c>
    </row>
    <row r="4" spans="5:22" x14ac:dyDescent="0.25">
      <c r="M4" s="3"/>
      <c r="P4" s="23">
        <v>500</v>
      </c>
      <c r="Q4" s="23">
        <f t="shared" si="0"/>
        <v>2500</v>
      </c>
      <c r="R4" s="23">
        <f t="shared" ref="R4:R17" si="3">WEIBULL($C$24-$C$20,$C$21,$C$22,1)</f>
        <v>0.17021522685577803</v>
      </c>
      <c r="S4" s="23">
        <f t="shared" si="1"/>
        <v>7.5698721188264442E-2</v>
      </c>
      <c r="T4" s="23">
        <f t="shared" si="2"/>
        <v>2.3053722014860095E-2</v>
      </c>
      <c r="U4" s="24">
        <f t="shared" ref="U4:U17" si="4">1-T4</f>
        <v>0.97694627798513989</v>
      </c>
      <c r="V4" s="24">
        <f t="shared" ref="V4:V11" si="5">(S4-T4)/U4</f>
        <v>5.3887302055113738E-2</v>
      </c>
    </row>
    <row r="5" spans="5:22" x14ac:dyDescent="0.25">
      <c r="H5" s="10"/>
      <c r="I5" s="28" t="s">
        <v>24</v>
      </c>
      <c r="J5" s="9">
        <f>WEIBULL(C24-C20,C21,C22,1)</f>
        <v>0.17021522685577803</v>
      </c>
      <c r="P5" s="23">
        <v>1000</v>
      </c>
      <c r="Q5" s="23">
        <f t="shared" si="0"/>
        <v>3000</v>
      </c>
      <c r="R5" s="23">
        <f t="shared" si="3"/>
        <v>0.17021522685577803</v>
      </c>
      <c r="S5" s="23">
        <f t="shared" si="1"/>
        <v>0.17021522685577803</v>
      </c>
      <c r="T5" s="23">
        <f t="shared" si="2"/>
        <v>2.3053722014860095E-2</v>
      </c>
      <c r="U5" s="24">
        <f t="shared" si="4"/>
        <v>0.97694627798513989</v>
      </c>
      <c r="V5" s="24">
        <f t="shared" si="5"/>
        <v>0.15063418343168752</v>
      </c>
    </row>
    <row r="6" spans="5:22" x14ac:dyDescent="0.25">
      <c r="H6" s="10"/>
      <c r="K6" s="10"/>
      <c r="L6" s="10"/>
      <c r="P6" s="23">
        <v>1500</v>
      </c>
      <c r="Q6" s="23">
        <f t="shared" si="0"/>
        <v>3500</v>
      </c>
      <c r="R6" s="23">
        <f t="shared" si="3"/>
        <v>0.17021522685577803</v>
      </c>
      <c r="S6" s="23">
        <f t="shared" si="1"/>
        <v>0.30540857701253182</v>
      </c>
      <c r="T6" s="23">
        <f t="shared" si="2"/>
        <v>2.3053722014860095E-2</v>
      </c>
      <c r="U6" s="24">
        <f t="shared" si="4"/>
        <v>0.97694627798513989</v>
      </c>
      <c r="V6" s="24">
        <f t="shared" si="5"/>
        <v>0.28901779080422124</v>
      </c>
    </row>
    <row r="7" spans="5:22" x14ac:dyDescent="0.25">
      <c r="I7" s="29" t="s">
        <v>3</v>
      </c>
      <c r="J7" s="21">
        <f ca="1">RAND()</f>
        <v>0.82000171284793721</v>
      </c>
      <c r="K7" s="27" t="s">
        <v>4</v>
      </c>
      <c r="L7" s="4">
        <f ca="1">IF(J7&lt;J5,1,0)</f>
        <v>0</v>
      </c>
      <c r="P7" s="23">
        <v>2000</v>
      </c>
      <c r="Q7" s="23">
        <f t="shared" si="0"/>
        <v>4000</v>
      </c>
      <c r="R7" s="23">
        <f t="shared" si="3"/>
        <v>0.17021522685577803</v>
      </c>
      <c r="S7" s="23">
        <f t="shared" si="1"/>
        <v>0.46726843353753117</v>
      </c>
      <c r="T7" s="23">
        <f t="shared" si="2"/>
        <v>2.3053722014860095E-2</v>
      </c>
      <c r="U7" s="24">
        <f t="shared" si="4"/>
        <v>0.97694627798513989</v>
      </c>
      <c r="V7" s="24">
        <f t="shared" si="5"/>
        <v>0.45469717376765306</v>
      </c>
    </row>
    <row r="8" spans="5:22" x14ac:dyDescent="0.25">
      <c r="I8" s="27" t="s">
        <v>5</v>
      </c>
      <c r="J8" s="4">
        <f ca="1">ROUND(C20+C22*(LN(1/(1-J7)))^(1/C21),0)</f>
        <v>5189</v>
      </c>
      <c r="K8" s="27" t="s">
        <v>4</v>
      </c>
      <c r="L8" s="25">
        <f ca="1">IF(J8&lt;C$24,1,0)</f>
        <v>0</v>
      </c>
      <c r="P8" s="23">
        <v>2500</v>
      </c>
      <c r="Q8" s="23">
        <f t="shared" si="0"/>
        <v>4500</v>
      </c>
      <c r="R8" s="23">
        <f t="shared" si="3"/>
        <v>0.17021522685577803</v>
      </c>
      <c r="S8" s="23">
        <f t="shared" si="1"/>
        <v>0.63212055882855767</v>
      </c>
      <c r="T8" s="23">
        <f t="shared" si="2"/>
        <v>2.3053722014860095E-2</v>
      </c>
      <c r="U8" s="24">
        <f t="shared" si="4"/>
        <v>0.97694627798513989</v>
      </c>
      <c r="V8" s="24">
        <f t="shared" si="5"/>
        <v>0.62343943627058063</v>
      </c>
    </row>
    <row r="9" spans="5:22" x14ac:dyDescent="0.25">
      <c r="P9" s="23">
        <v>3000</v>
      </c>
      <c r="Q9" s="23">
        <f t="shared" si="0"/>
        <v>5000</v>
      </c>
      <c r="R9" s="23">
        <f t="shared" si="3"/>
        <v>0.17021522685577803</v>
      </c>
      <c r="S9" s="23">
        <f t="shared" si="1"/>
        <v>0.77523758550818189</v>
      </c>
      <c r="T9" s="23">
        <f t="shared" si="2"/>
        <v>2.3053722014860095E-2</v>
      </c>
      <c r="U9" s="24">
        <f t="shared" si="4"/>
        <v>0.97694627798513989</v>
      </c>
      <c r="V9" s="24">
        <f t="shared" si="5"/>
        <v>0.76993370100619096</v>
      </c>
    </row>
    <row r="10" spans="5:22" x14ac:dyDescent="0.25">
      <c r="P10" s="23">
        <v>3500</v>
      </c>
      <c r="Q10" s="23">
        <f t="shared" si="0"/>
        <v>5500</v>
      </c>
      <c r="R10" s="23">
        <f t="shared" si="3"/>
        <v>0.17021522685577803</v>
      </c>
      <c r="S10" s="23">
        <f t="shared" si="1"/>
        <v>0.88061054893748714</v>
      </c>
      <c r="T10" s="23">
        <f t="shared" si="2"/>
        <v>2.3053722014860095E-2</v>
      </c>
      <c r="U10" s="24">
        <f t="shared" si="4"/>
        <v>0.97694627798513989</v>
      </c>
      <c r="V10" s="24">
        <f t="shared" si="5"/>
        <v>0.87779322798716997</v>
      </c>
    </row>
    <row r="11" spans="5:22" x14ac:dyDescent="0.25">
      <c r="E11" s="15"/>
      <c r="F11" s="15"/>
      <c r="G11" s="15"/>
      <c r="H11" s="34" t="s">
        <v>6</v>
      </c>
      <c r="I11" s="35"/>
      <c r="K11" s="29" t="s">
        <v>23</v>
      </c>
      <c r="L11" s="7">
        <v>2000</v>
      </c>
      <c r="M11" s="2" t="s">
        <v>7</v>
      </c>
      <c r="P11" s="23">
        <v>4000</v>
      </c>
      <c r="Q11" s="23">
        <f t="shared" si="0"/>
        <v>6000</v>
      </c>
      <c r="R11" s="23">
        <f t="shared" si="3"/>
        <v>0.17021522685577803</v>
      </c>
      <c r="S11" s="23">
        <f t="shared" si="1"/>
        <v>0.94582045796635517</v>
      </c>
      <c r="T11" s="23">
        <f t="shared" si="2"/>
        <v>2.3053722014860095E-2</v>
      </c>
      <c r="U11" s="24">
        <f t="shared" si="4"/>
        <v>0.97694627798513989</v>
      </c>
      <c r="V11" s="24">
        <f t="shared" si="5"/>
        <v>0.9445419433447404</v>
      </c>
    </row>
    <row r="12" spans="5:22" x14ac:dyDescent="0.25">
      <c r="E12" s="10"/>
      <c r="F12" s="10"/>
      <c r="G12" s="10"/>
      <c r="H12" s="15"/>
      <c r="I12" s="15"/>
      <c r="J12" s="15"/>
      <c r="K12" s="15"/>
      <c r="L12" s="15"/>
      <c r="M12" s="15"/>
      <c r="P12" s="23">
        <v>4500</v>
      </c>
      <c r="Q12" s="23">
        <f t="shared" si="0"/>
        <v>6500</v>
      </c>
      <c r="R12" s="23">
        <f t="shared" si="3"/>
        <v>0.17021522685577803</v>
      </c>
      <c r="S12" s="23">
        <f t="shared" si="1"/>
        <v>0.97935880560984967</v>
      </c>
      <c r="T12" s="23">
        <f t="shared" si="2"/>
        <v>2.3053722014860095E-2</v>
      </c>
      <c r="U12" s="24">
        <f t="shared" si="4"/>
        <v>0.97694627798513989</v>
      </c>
      <c r="V12" s="24">
        <f t="shared" ref="V12:V17" si="6">(S12-T12)/U12</f>
        <v>0.97887172011881673</v>
      </c>
    </row>
    <row r="13" spans="5:22" x14ac:dyDescent="0.25">
      <c r="E13" s="10"/>
      <c r="F13" s="10"/>
      <c r="G13" s="10"/>
      <c r="I13" s="13"/>
      <c r="P13" s="23">
        <v>5000</v>
      </c>
      <c r="Q13" s="23">
        <f t="shared" si="0"/>
        <v>7000</v>
      </c>
      <c r="R13" s="23">
        <f t="shared" si="3"/>
        <v>0.17021522685577803</v>
      </c>
      <c r="S13" s="23">
        <f t="shared" si="1"/>
        <v>0.99351264819970075</v>
      </c>
      <c r="T13" s="23">
        <f t="shared" si="2"/>
        <v>2.3053722014860095E-2</v>
      </c>
      <c r="U13" s="24">
        <f t="shared" si="4"/>
        <v>0.97694627798513989</v>
      </c>
      <c r="V13" s="24">
        <f t="shared" si="6"/>
        <v>0.99335956137354986</v>
      </c>
    </row>
    <row r="14" spans="5:22" x14ac:dyDescent="0.25">
      <c r="E14" s="10"/>
      <c r="F14" s="10"/>
      <c r="G14" s="10"/>
      <c r="P14" s="23">
        <v>5500</v>
      </c>
      <c r="Q14" s="23">
        <f t="shared" si="0"/>
        <v>7500</v>
      </c>
      <c r="R14" s="23">
        <f t="shared" si="3"/>
        <v>0.17021522685577803</v>
      </c>
      <c r="S14" s="23">
        <f t="shared" si="1"/>
        <v>0.99834713943007092</v>
      </c>
      <c r="T14" s="23">
        <f t="shared" si="2"/>
        <v>2.3053722014860095E-2</v>
      </c>
      <c r="U14" s="24">
        <f t="shared" si="4"/>
        <v>0.97694627798513989</v>
      </c>
      <c r="V14" s="24">
        <f t="shared" si="6"/>
        <v>0.99830813565988707</v>
      </c>
    </row>
    <row r="15" spans="5:22" x14ac:dyDescent="0.25">
      <c r="E15" s="10"/>
      <c r="F15" s="10"/>
      <c r="G15" s="10"/>
      <c r="P15" s="23">
        <v>6000</v>
      </c>
      <c r="Q15" s="23">
        <f t="shared" si="0"/>
        <v>8000</v>
      </c>
      <c r="R15" s="23">
        <f t="shared" si="3"/>
        <v>0.17021522685577803</v>
      </c>
      <c r="S15" s="23">
        <f t="shared" si="1"/>
        <v>0.99966453737209748</v>
      </c>
      <c r="T15" s="23">
        <f t="shared" si="2"/>
        <v>2.3053722014860095E-2</v>
      </c>
      <c r="U15" s="24">
        <f t="shared" si="4"/>
        <v>0.97694627798513989</v>
      </c>
      <c r="V15" s="24">
        <f t="shared" si="6"/>
        <v>0.99965662121299614</v>
      </c>
    </row>
    <row r="16" spans="5:22" x14ac:dyDescent="0.25">
      <c r="E16" s="10"/>
      <c r="F16" s="10"/>
      <c r="G16" s="10"/>
      <c r="I16" s="28" t="s">
        <v>25</v>
      </c>
      <c r="J16" s="8">
        <f>WEIBULL(L11+C24-C20,C21,C22,1)</f>
        <v>0.77523758550818189</v>
      </c>
      <c r="P16" s="23">
        <v>6500</v>
      </c>
      <c r="Q16" s="23">
        <f t="shared" si="0"/>
        <v>8500</v>
      </c>
      <c r="R16" s="23">
        <f t="shared" si="3"/>
        <v>0.17021522685577803</v>
      </c>
      <c r="S16" s="23">
        <f t="shared" si="1"/>
        <v>0.99994670404632802</v>
      </c>
      <c r="T16" s="23">
        <f t="shared" si="2"/>
        <v>2.3053722014860095E-2</v>
      </c>
      <c r="U16" s="24">
        <f t="shared" si="4"/>
        <v>0.97694627798513989</v>
      </c>
      <c r="V16" s="24">
        <f t="shared" si="6"/>
        <v>0.9999454463823928</v>
      </c>
    </row>
    <row r="17" spans="2:22" x14ac:dyDescent="0.25">
      <c r="E17" s="10"/>
      <c r="F17" s="10"/>
      <c r="G17" s="10"/>
      <c r="I17" s="27" t="s">
        <v>26</v>
      </c>
      <c r="J17" s="22">
        <f>IF(L11&lt;=C20,0,WEIBULL(L11-C20,C21,C22,1))</f>
        <v>2.3053722014860095E-2</v>
      </c>
      <c r="P17" s="23">
        <v>7000</v>
      </c>
      <c r="Q17" s="23">
        <f t="shared" si="0"/>
        <v>9000</v>
      </c>
      <c r="R17" s="23">
        <f t="shared" si="3"/>
        <v>0.17021522685577803</v>
      </c>
      <c r="S17" s="23">
        <f t="shared" si="1"/>
        <v>0.99999348687354039</v>
      </c>
      <c r="T17" s="23">
        <f t="shared" si="2"/>
        <v>2.3053722014860095E-2</v>
      </c>
      <c r="U17" s="24">
        <f t="shared" si="4"/>
        <v>0.97694627798513989</v>
      </c>
      <c r="V17" s="24">
        <f t="shared" si="6"/>
        <v>0.9999933331784906</v>
      </c>
    </row>
    <row r="18" spans="2:22" x14ac:dyDescent="0.25">
      <c r="B18" s="12"/>
      <c r="C18" s="11" t="s">
        <v>12</v>
      </c>
      <c r="D18" s="12"/>
      <c r="E18" s="10"/>
      <c r="F18" s="10"/>
      <c r="G18" s="10"/>
      <c r="I18" s="27" t="s">
        <v>27</v>
      </c>
      <c r="J18" s="8">
        <f>1-J17</f>
        <v>0.97694627798513989</v>
      </c>
    </row>
    <row r="19" spans="2:22" x14ac:dyDescent="0.25">
      <c r="E19" s="10"/>
      <c r="F19" s="10"/>
      <c r="G19" s="10"/>
    </row>
    <row r="20" spans="2:22" ht="15" x14ac:dyDescent="0.35">
      <c r="B20" s="16" t="s">
        <v>13</v>
      </c>
      <c r="C20" s="7">
        <v>1000</v>
      </c>
      <c r="D20" s="14" t="s">
        <v>7</v>
      </c>
      <c r="E20" s="10"/>
      <c r="F20" s="10"/>
      <c r="G20" s="10"/>
      <c r="H20" s="10"/>
      <c r="I20" s="13" t="s">
        <v>28</v>
      </c>
      <c r="J20" s="9">
        <f>(J16-J17)/J18</f>
        <v>0.76993370100619096</v>
      </c>
    </row>
    <row r="21" spans="2:22" x14ac:dyDescent="0.25">
      <c r="B21" s="17" t="s">
        <v>9</v>
      </c>
      <c r="C21" s="7">
        <v>3</v>
      </c>
      <c r="D21" s="14"/>
      <c r="H21" s="10"/>
      <c r="K21" s="10"/>
      <c r="L21" s="10"/>
      <c r="M21" s="10"/>
    </row>
    <row r="22" spans="2:22" x14ac:dyDescent="0.25">
      <c r="B22" s="17" t="s">
        <v>10</v>
      </c>
      <c r="C22" s="7">
        <v>3500</v>
      </c>
      <c r="D22" s="14" t="s">
        <v>7</v>
      </c>
      <c r="H22" s="10"/>
      <c r="I22" s="27" t="s">
        <v>8</v>
      </c>
      <c r="J22" s="4">
        <f ca="1">J17+RAND()*(1-J17)</f>
        <v>0.70478867246384425</v>
      </c>
      <c r="K22" s="27" t="s">
        <v>4</v>
      </c>
      <c r="L22" s="4">
        <f ca="1">IF(J22&lt;J16,1,0)</f>
        <v>1</v>
      </c>
      <c r="M22" s="10"/>
    </row>
    <row r="23" spans="2:22" x14ac:dyDescent="0.25">
      <c r="D23" s="14"/>
      <c r="H23" s="10"/>
      <c r="I23" s="27" t="s">
        <v>29</v>
      </c>
      <c r="J23" s="4">
        <f ca="1">IF(J22="","",ROUND(C20+C22*(LN(1/(1-J22)))^(1/C21)-L11,0))</f>
        <v>2740</v>
      </c>
      <c r="K23" s="27" t="s">
        <v>4</v>
      </c>
      <c r="L23" s="25">
        <f ca="1">IF(J23&lt;C24,1,0)</f>
        <v>1</v>
      </c>
      <c r="M23" s="10"/>
    </row>
    <row r="24" spans="2:22" x14ac:dyDescent="0.25">
      <c r="B24" s="15" t="s">
        <v>22</v>
      </c>
      <c r="C24" s="7">
        <v>3000</v>
      </c>
      <c r="D24" s="14" t="s">
        <v>7</v>
      </c>
      <c r="I24" s="10"/>
      <c r="J24" s="10"/>
      <c r="K24" s="10"/>
      <c r="L24" s="10"/>
      <c r="M24" s="10"/>
    </row>
    <row r="25" spans="2:22" x14ac:dyDescent="0.25">
      <c r="I25" s="10"/>
      <c r="J25" s="10"/>
      <c r="K25" s="10"/>
      <c r="L25" s="10"/>
      <c r="M25" s="10"/>
    </row>
    <row r="26" spans="2:22" x14ac:dyDescent="0.25">
      <c r="B26" s="26" t="s">
        <v>14</v>
      </c>
      <c r="C26" s="18">
        <f>ROUND(C20+C22*EXP(GAMMALN(1+1/C21)),0)</f>
        <v>4125</v>
      </c>
      <c r="D26" s="14" t="s">
        <v>7</v>
      </c>
      <c r="I26" s="10"/>
      <c r="J26" s="10"/>
      <c r="K26" s="10"/>
      <c r="L26" s="10"/>
      <c r="M26" s="10"/>
    </row>
    <row r="27" spans="2:22" x14ac:dyDescent="0.25">
      <c r="L27" s="10"/>
      <c r="M27" s="10"/>
    </row>
  </sheetData>
  <mergeCells count="2">
    <mergeCell ref="H3:I3"/>
    <mergeCell ref="H11:I11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208" r:id="rId4">
          <objectPr defaultSize="0" autoPict="0" r:id="rId5">
            <anchor moveWithCells="1" sizeWithCells="1">
              <from>
                <xdr:col>8</xdr:col>
                <xdr:colOff>464820</xdr:colOff>
                <xdr:row>12</xdr:row>
                <xdr:rowOff>0</xdr:rowOff>
              </from>
              <to>
                <xdr:col>12</xdr:col>
                <xdr:colOff>30480</xdr:colOff>
                <xdr:row>14</xdr:row>
                <xdr:rowOff>22860</xdr:rowOff>
              </to>
            </anchor>
          </objectPr>
        </oleObject>
      </mc:Choice>
      <mc:Fallback>
        <oleObject progId="Equation.3" shapeId="720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2018-09-02T17:45:11Z</dcterms:modified>
</cp:coreProperties>
</file>