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70379fecd5b032/Ambiente de Trabalho/WEB/rassis_WEBSITE/artigos/Estatistica/"/>
    </mc:Choice>
  </mc:AlternateContent>
  <xr:revisionPtr revIDLastSave="1" documentId="8_{060F9669-054D-47B0-A45B-0E865A8D4AD6}" xr6:coauthVersionLast="47" xr6:coauthVersionMax="47" xr10:uidLastSave="{F76AC2C9-5180-4CAA-85CA-51827D9490F8}"/>
  <bookViews>
    <workbookView xWindow="-120" yWindow="-120" windowWidth="29040" windowHeight="15720" xr2:uid="{5121CAAD-F358-4C3C-8E89-D4243D1F155E}"/>
  </bookViews>
  <sheets>
    <sheet name="Acolhimento" sheetId="2" r:id="rId1"/>
    <sheet name="Dados e resultado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9" i="1"/>
  <c r="K9" i="1" s="1"/>
  <c r="K10" i="1" s="1"/>
  <c r="F10" i="1"/>
  <c r="F11" i="1"/>
  <c r="F12" i="1"/>
  <c r="F13" i="1"/>
  <c r="F14" i="1"/>
  <c r="F15" i="1"/>
  <c r="I15" i="1" s="1"/>
  <c r="F9" i="1"/>
  <c r="K11" i="1" l="1"/>
  <c r="K12" i="1" s="1"/>
  <c r="K13" i="1" s="1"/>
  <c r="K14" i="1" s="1"/>
  <c r="K15" i="1" s="1"/>
  <c r="J15" i="1"/>
  <c r="I14" i="1"/>
  <c r="L15" i="1" l="1"/>
  <c r="I13" i="1"/>
  <c r="J14" i="1"/>
  <c r="L14" i="1" s="1"/>
  <c r="I12" i="1" l="1"/>
  <c r="J13" i="1"/>
  <c r="L13" i="1" s="1"/>
  <c r="I11" i="1" l="1"/>
  <c r="J12" i="1"/>
  <c r="L12" i="1" s="1"/>
  <c r="I10" i="1" l="1"/>
  <c r="J11" i="1"/>
  <c r="L11" i="1" s="1"/>
  <c r="I9" i="1" l="1"/>
  <c r="J9" i="1" s="1"/>
  <c r="L9" i="1" s="1"/>
  <c r="J10" i="1"/>
  <c r="L10" i="1" s="1"/>
  <c r="M9" i="1" l="1"/>
  <c r="M15" i="1"/>
  <c r="M14" i="1"/>
  <c r="M13" i="1"/>
  <c r="M12" i="1"/>
  <c r="M11" i="1"/>
  <c r="M10" i="1"/>
  <c r="L3" i="1"/>
  <c r="L4" i="1" s="1"/>
</calcChain>
</file>

<file path=xl/sharedStrings.xml><?xml version="1.0" encoding="utf-8"?>
<sst xmlns="http://schemas.openxmlformats.org/spreadsheetml/2006/main" count="29" uniqueCount="29">
  <si>
    <t>pessoas</t>
  </si>
  <si>
    <t>€/unidade</t>
  </si>
  <si>
    <t>a)</t>
  </si>
  <si>
    <t>b)</t>
  </si>
  <si>
    <t>∆ [a) - b)]</t>
  </si>
  <si>
    <t>Preço ideal =</t>
  </si>
  <si>
    <t>Preços ensaiados (€/unid)</t>
  </si>
  <si>
    <t xml:space="preserve">Amostra = </t>
  </si>
  <si>
    <t>% aceitantes</t>
  </si>
  <si>
    <t>% rejeitantes</t>
  </si>
  <si>
    <t>∑% aceitantes</t>
  </si>
  <si>
    <t>∑% rejeitantes</t>
  </si>
  <si>
    <t>Rui Assis</t>
  </si>
  <si>
    <t>rassis46@gmail.com</t>
  </si>
  <si>
    <t>http://www.rassis.com</t>
  </si>
  <si>
    <t>NOTA:</t>
  </si>
  <si>
    <t xml:space="preserve">Células a azul para dados, verde claro para cálculos intermédios e amarelo para resultados </t>
  </si>
  <si>
    <t xml:space="preserve">Determinamos qual o preço mais aceitável pelo público consumidor de um produto de </t>
  </si>
  <si>
    <t>Estatística Aplicada</t>
  </si>
  <si>
    <t>Nº de pessoas que aceitam como mínimo</t>
  </si>
  <si>
    <t>Nº de pessoas que aceitam como máximo</t>
  </si>
  <si>
    <t>100 - ∑% aceitantes</t>
  </si>
  <si>
    <t>grande consumo que vai ser lançado no mercado através de um inquérito</t>
  </si>
  <si>
    <r>
      <rPr>
        <b/>
        <sz val="12"/>
        <color rgb="FF002060"/>
        <rFont val="Times New Roman"/>
        <family val="1"/>
      </rPr>
      <t>NOTA</t>
    </r>
    <r>
      <rPr>
        <sz val="12"/>
        <color rgb="FF002060"/>
        <rFont val="Times New Roman"/>
        <family val="1"/>
      </rPr>
      <t xml:space="preserve">: Células a azul para dados, verde claro para cálculos intermédios e amarelo para resultados </t>
    </r>
  </si>
  <si>
    <t>∆ máx.</t>
  </si>
  <si>
    <t>%</t>
  </si>
  <si>
    <r>
      <rPr>
        <b/>
        <sz val="9"/>
        <rFont val="Arial"/>
        <family val="2"/>
      </rPr>
      <t>Demasiadamente baixo</t>
    </r>
    <r>
      <rPr>
        <sz val="9"/>
        <rFont val="Arial"/>
        <family val="2"/>
      </rPr>
      <t>: Os inquiridos desconfiam da qualidade</t>
    </r>
  </si>
  <si>
    <r>
      <rPr>
        <b/>
        <sz val="9"/>
        <rFont val="Arial"/>
        <family val="2"/>
      </rPr>
      <t>Demasiadamente alto</t>
    </r>
    <r>
      <rPr>
        <sz val="9"/>
        <rFont val="Arial"/>
        <family val="2"/>
      </rPr>
      <t>: Os inquiridos acham caro</t>
    </r>
  </si>
  <si>
    <t>Maio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</si>
</sst>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i/>
      <sz val="20"/>
      <color indexed="10"/>
      <name val="Times New Roman"/>
      <family val="1"/>
    </font>
    <font>
      <sz val="10"/>
      <color indexed="8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0"/>
      <color rgb="FFFF0000"/>
      <name val="Arial"/>
      <family val="2"/>
    </font>
    <font>
      <b/>
      <u/>
      <sz val="10"/>
      <color indexed="10"/>
      <name val="Arial"/>
      <family val="2"/>
    </font>
    <font>
      <b/>
      <sz val="12"/>
      <name val="Arial"/>
      <family val="2"/>
    </font>
    <font>
      <b/>
      <sz val="12"/>
      <color rgb="FFC00000"/>
      <name val="Times New Roman"/>
      <family val="1"/>
    </font>
    <font>
      <b/>
      <sz val="9"/>
      <name val="Arial"/>
      <family val="2"/>
    </font>
    <font>
      <b/>
      <sz val="10"/>
      <color rgb="FFC00000"/>
      <name val="Arial"/>
      <family val="2"/>
    </font>
    <font>
      <sz val="9"/>
      <name val="Arial"/>
      <family val="2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0"/>
      <color theme="1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46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164" fontId="5" fillId="6" borderId="0" xfId="0" applyNumberFormat="1" applyFont="1" applyFill="1" applyProtection="1">
      <protection hidden="1"/>
    </xf>
    <xf numFmtId="0" fontId="5" fillId="6" borderId="0" xfId="0" applyFont="1" applyFill="1" applyProtection="1">
      <protection hidden="1"/>
    </xf>
    <xf numFmtId="0" fontId="5" fillId="6" borderId="0" xfId="0" applyFont="1" applyFill="1"/>
    <xf numFmtId="0" fontId="0" fillId="6" borderId="0" xfId="0" applyFill="1" applyProtection="1">
      <protection hidden="1"/>
    </xf>
    <xf numFmtId="0" fontId="7" fillId="6" borderId="0" xfId="2" applyFont="1" applyFill="1" applyAlignment="1">
      <alignment horizontal="center"/>
    </xf>
    <xf numFmtId="164" fontId="5" fillId="6" borderId="0" xfId="0" applyNumberFormat="1" applyFont="1" applyFill="1"/>
    <xf numFmtId="164" fontId="8" fillId="6" borderId="0" xfId="0" applyNumberFormat="1" applyFont="1" applyFill="1" applyAlignment="1" applyProtection="1">
      <alignment horizontal="center"/>
      <protection hidden="1"/>
    </xf>
    <xf numFmtId="164" fontId="7" fillId="6" borderId="0" xfId="0" applyNumberFormat="1" applyFont="1" applyFill="1" applyAlignment="1">
      <alignment horizontal="center"/>
    </xf>
    <xf numFmtId="0" fontId="5" fillId="6" borderId="0" xfId="2" applyFill="1"/>
    <xf numFmtId="0" fontId="5" fillId="0" borderId="0" xfId="2"/>
    <xf numFmtId="164" fontId="9" fillId="6" borderId="0" xfId="0" applyNumberFormat="1" applyFont="1" applyFill="1" applyAlignment="1" applyProtection="1">
      <alignment horizontal="center"/>
      <protection hidden="1"/>
    </xf>
    <xf numFmtId="0" fontId="10" fillId="6" borderId="0" xfId="1" applyFont="1" applyFill="1" applyAlignment="1" applyProtection="1">
      <alignment horizontal="center"/>
    </xf>
    <xf numFmtId="0" fontId="11" fillId="6" borderId="0" xfId="1" applyFont="1" applyFill="1" applyAlignment="1" applyProtection="1">
      <alignment horizontal="center"/>
    </xf>
    <xf numFmtId="164" fontId="12" fillId="6" borderId="0" xfId="0" quotePrefix="1" applyNumberFormat="1" applyFont="1" applyFill="1" applyAlignment="1">
      <alignment horizontal="center"/>
    </xf>
    <xf numFmtId="164" fontId="0" fillId="6" borderId="0" xfId="0" applyNumberFormat="1" applyFill="1" applyProtection="1">
      <protection hidden="1"/>
    </xf>
    <xf numFmtId="0" fontId="12" fillId="6" borderId="0" xfId="0" quotePrefix="1" applyFont="1" applyFill="1" applyAlignment="1">
      <alignment horizontal="center"/>
    </xf>
    <xf numFmtId="164" fontId="0" fillId="0" borderId="0" xfId="0" applyNumberFormat="1"/>
    <xf numFmtId="0" fontId="14" fillId="6" borderId="0" xfId="0" applyFont="1" applyFill="1" applyAlignment="1" applyProtection="1">
      <alignment horizontal="left"/>
      <protection hidden="1"/>
    </xf>
    <xf numFmtId="0" fontId="15" fillId="6" borderId="0" xfId="0" applyFont="1" applyFill="1" applyAlignment="1" applyProtection="1">
      <alignment horizontal="right"/>
      <protection hidden="1"/>
    </xf>
    <xf numFmtId="0" fontId="16" fillId="6" borderId="0" xfId="0" applyFont="1" applyFill="1" applyAlignment="1" applyProtection="1">
      <alignment horizontal="left"/>
      <protection hidden="1"/>
    </xf>
    <xf numFmtId="0" fontId="0" fillId="6" borderId="0" xfId="0" applyFill="1"/>
    <xf numFmtId="164" fontId="0" fillId="6" borderId="0" xfId="0" applyNumberFormat="1" applyFill="1" applyAlignment="1" applyProtection="1">
      <alignment vertical="center"/>
      <protection hidden="1"/>
    </xf>
    <xf numFmtId="164" fontId="9" fillId="6" borderId="0" xfId="0" applyNumberFormat="1" applyFont="1" applyFill="1" applyAlignment="1" applyProtection="1">
      <alignment horizontal="left"/>
      <protection hidden="1"/>
    </xf>
    <xf numFmtId="0" fontId="5" fillId="7" borderId="0" xfId="0" applyFont="1" applyFill="1"/>
    <xf numFmtId="0" fontId="6" fillId="7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164" fontId="13" fillId="5" borderId="0" xfId="0" applyNumberFormat="1" applyFont="1" applyFill="1" applyAlignment="1">
      <alignment horizontal="center"/>
    </xf>
    <xf numFmtId="164" fontId="13" fillId="5" borderId="0" xfId="0" applyNumberFormat="1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Simulador série 3_09" xfId="2" xr:uid="{55B8F480-508E-4C45-962A-7F34D6F50AFE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FFFF"/>
      <color rgb="FF99C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Aceitantes e rejeitantes de preços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Rejeições devidas a preço demasiado baixo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'Dados e resultados'!$D$9:$D$15</c:f>
              <c:numCache>
                <c:formatCode>General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cat>
          <c:val>
            <c:numRef>
              <c:f>'Dados e resultados'!$J$9:$J$15</c:f>
              <c:numCache>
                <c:formatCode>General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50</c:v>
                </c:pt>
                <c:pt idx="3">
                  <c:v>67</c:v>
                </c:pt>
                <c:pt idx="4">
                  <c:v>80</c:v>
                </c:pt>
                <c:pt idx="5">
                  <c:v>90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5-4DE5-9BD8-977F06E64483}"/>
            </c:ext>
          </c:extLst>
        </c:ser>
        <c:ser>
          <c:idx val="0"/>
          <c:order val="1"/>
          <c:tx>
            <c:v>Rejeições devidas a preço demasiado alto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'Dados e resultados'!$D$9:$D$15</c:f>
              <c:numCache>
                <c:formatCode>General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cat>
          <c:val>
            <c:numRef>
              <c:f>'Dados e resultados'!$K$9:$K$15</c:f>
              <c:numCache>
                <c:formatCode>General</c:formatCode>
                <c:ptCount val="7"/>
                <c:pt idx="0">
                  <c:v>0</c:v>
                </c:pt>
                <c:pt idx="1">
                  <c:v>7.0000000000000009</c:v>
                </c:pt>
                <c:pt idx="2">
                  <c:v>14.000000000000002</c:v>
                </c:pt>
                <c:pt idx="3">
                  <c:v>20</c:v>
                </c:pt>
                <c:pt idx="4">
                  <c:v>35</c:v>
                </c:pt>
                <c:pt idx="5">
                  <c:v>55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5-4DE5-9BD8-977F06E6448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9913663"/>
        <c:axId val="409896863"/>
      </c:lineChart>
      <c:catAx>
        <c:axId val="40991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896863"/>
        <c:crosses val="autoZero"/>
        <c:auto val="1"/>
        <c:lblAlgn val="ctr"/>
        <c:lblOffset val="100"/>
        <c:noMultiLvlLbl val="0"/>
      </c:catAx>
      <c:valAx>
        <c:axId val="409896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09913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898524</xdr:colOff>
      <xdr:row>16</xdr:row>
      <xdr:rowOff>0</xdr:rowOff>
    </xdr:from>
    <xdr:to>
      <xdr:col>9</xdr:col>
      <xdr:colOff>650875</xdr:colOff>
      <xdr:row>30</xdr:row>
      <xdr:rowOff>87312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C937FB-63DA-AEB1-BEEE-D2FE4C7B2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ssis46@gmail.com" TargetMode="External"/><Relationship Id="rId1" Type="http://schemas.openxmlformats.org/officeDocument/2006/relationships/hyperlink" Target="http://www.rassi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570F-445B-4744-A43C-99E617E73CFB}">
  <dimension ref="A1:AP35"/>
  <sheetViews>
    <sheetView tabSelected="1" zoomScale="140" zoomScaleNormal="140" workbookViewId="0"/>
  </sheetViews>
  <sheetFormatPr defaultColWidth="9.140625" defaultRowHeight="15" x14ac:dyDescent="0.25"/>
  <cols>
    <col min="1" max="3" width="14.5703125" style="23" customWidth="1"/>
    <col min="4" max="11" width="14.5703125" style="12" customWidth="1"/>
    <col min="12" max="16" width="14.5703125" style="29" customWidth="1"/>
    <col min="17" max="42" width="15.5703125" style="29" customWidth="1"/>
    <col min="43" max="16384" width="9.140625" style="29"/>
  </cols>
  <sheetData>
    <row r="1" spans="1:42" customFormat="1" x14ac:dyDescent="0.25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1"/>
      <c r="N1" s="11"/>
      <c r="O1" s="11"/>
      <c r="P1" s="11"/>
    </row>
    <row r="2" spans="1:42" customForma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1"/>
      <c r="O2" s="11"/>
      <c r="P2" s="11"/>
    </row>
    <row r="3" spans="1:42" s="12" customFormat="1" x14ac:dyDescent="0.25">
      <c r="A3" s="10"/>
      <c r="B3" s="10"/>
      <c r="C3" s="10"/>
      <c r="D3" s="10"/>
      <c r="E3" s="32"/>
      <c r="F3" s="32"/>
      <c r="G3" s="32"/>
      <c r="H3" s="32"/>
      <c r="I3" s="32"/>
      <c r="J3" s="10"/>
      <c r="K3" s="10"/>
      <c r="L3" s="10"/>
      <c r="M3" s="10"/>
      <c r="N3" s="10"/>
      <c r="O3" s="10"/>
    </row>
    <row r="4" spans="1:42" s="12" customFormat="1" ht="25.5" x14ac:dyDescent="0.35">
      <c r="A4" s="10"/>
      <c r="B4" s="10"/>
      <c r="C4" s="10"/>
      <c r="D4" s="10"/>
      <c r="E4" s="32"/>
      <c r="F4" s="32"/>
      <c r="G4" s="33" t="s">
        <v>18</v>
      </c>
      <c r="H4" s="32"/>
      <c r="I4" s="32"/>
      <c r="J4" s="10"/>
      <c r="K4" s="10"/>
      <c r="L4" s="10"/>
      <c r="M4" s="10"/>
      <c r="N4" s="10"/>
      <c r="O4" s="10"/>
    </row>
    <row r="5" spans="1:42" customFormat="1" x14ac:dyDescent="0.25">
      <c r="A5" s="10"/>
      <c r="B5" s="10"/>
      <c r="C5" s="10"/>
      <c r="D5" s="10"/>
      <c r="E5" s="32"/>
      <c r="F5" s="32"/>
      <c r="G5" s="32"/>
      <c r="H5" s="32"/>
      <c r="I5" s="32"/>
      <c r="J5" s="10"/>
      <c r="K5" s="10"/>
      <c r="L5" s="10"/>
      <c r="M5" s="11"/>
      <c r="N5" s="11"/>
      <c r="O5" s="11"/>
      <c r="P5" s="11"/>
    </row>
    <row r="6" spans="1:42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11"/>
      <c r="O6" s="11"/>
      <c r="P6" s="11"/>
    </row>
    <row r="7" spans="1:42" s="18" customFormat="1" ht="18.75" x14ac:dyDescent="0.3">
      <c r="A7" s="13"/>
      <c r="B7" s="13"/>
      <c r="C7" s="13"/>
      <c r="D7" s="14"/>
      <c r="E7" s="14"/>
      <c r="F7" s="14"/>
      <c r="G7" s="15" t="s">
        <v>12</v>
      </c>
      <c r="H7" s="14"/>
      <c r="I7" s="14"/>
      <c r="J7" s="16"/>
      <c r="K7" s="14"/>
      <c r="L7" s="14"/>
      <c r="M7" s="17"/>
      <c r="N7" s="17"/>
      <c r="O7" s="17"/>
      <c r="P7" s="17"/>
      <c r="Q7" s="17"/>
    </row>
    <row r="8" spans="1:42" s="18" customFormat="1" ht="15.75" x14ac:dyDescent="0.25">
      <c r="A8" s="13"/>
      <c r="B8" s="13"/>
      <c r="C8" s="13"/>
      <c r="D8" s="14"/>
      <c r="E8" s="14"/>
      <c r="F8" s="14"/>
      <c r="G8" s="19" t="s">
        <v>28</v>
      </c>
      <c r="H8" s="14"/>
      <c r="I8" s="14"/>
      <c r="J8" s="16"/>
      <c r="K8" s="14"/>
      <c r="L8" s="14"/>
      <c r="M8" s="17"/>
      <c r="N8" s="17"/>
      <c r="O8" s="17"/>
      <c r="P8" s="17"/>
      <c r="Q8" s="17"/>
    </row>
    <row r="9" spans="1:42" s="18" customFormat="1" ht="12.75" x14ac:dyDescent="0.2">
      <c r="A9" s="13"/>
      <c r="B9" s="13"/>
      <c r="C9" s="13"/>
      <c r="D9" s="14"/>
      <c r="E9" s="14"/>
      <c r="F9" s="14"/>
      <c r="G9" s="20" t="s">
        <v>13</v>
      </c>
      <c r="H9" s="14"/>
      <c r="I9" s="14"/>
      <c r="J9" s="14"/>
      <c r="K9" s="14"/>
      <c r="L9" s="14"/>
      <c r="M9" s="17"/>
      <c r="N9" s="17"/>
      <c r="O9" s="17"/>
      <c r="P9" s="17"/>
      <c r="Q9" s="17"/>
    </row>
    <row r="10" spans="1:42" s="23" customFormat="1" ht="15.75" x14ac:dyDescent="0.25">
      <c r="A10" s="14"/>
      <c r="B10" s="14"/>
      <c r="C10" s="14"/>
      <c r="D10" s="14"/>
      <c r="E10" s="14"/>
      <c r="F10" s="14"/>
      <c r="G10" s="21" t="s">
        <v>14</v>
      </c>
      <c r="H10" s="22"/>
      <c r="I10" s="22"/>
      <c r="J10" s="14"/>
      <c r="K10" s="14"/>
      <c r="L10" s="14"/>
      <c r="M10" s="9"/>
      <c r="N10" s="9"/>
    </row>
    <row r="11" spans="1:42" s="23" customFormat="1" ht="15.75" x14ac:dyDescent="0.25">
      <c r="A11" s="14"/>
      <c r="B11" s="14"/>
      <c r="C11" s="14"/>
      <c r="D11" s="14"/>
      <c r="E11" s="14"/>
      <c r="F11" s="14"/>
      <c r="G11" s="21"/>
      <c r="H11" s="22"/>
      <c r="I11" s="22"/>
      <c r="J11" s="14"/>
      <c r="K11" s="14"/>
      <c r="L11" s="14"/>
      <c r="M11" s="9"/>
      <c r="N11" s="9"/>
    </row>
    <row r="12" spans="1:42" customFormat="1" ht="15.75" x14ac:dyDescent="0.25">
      <c r="A12" s="14"/>
      <c r="B12" s="14"/>
      <c r="C12" s="14"/>
      <c r="D12" s="11"/>
      <c r="E12" s="11"/>
      <c r="F12" s="21"/>
      <c r="G12" s="24"/>
      <c r="H12" s="24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</row>
    <row r="13" spans="1:42" s="25" customFormat="1" ht="15.75" x14ac:dyDescent="0.25">
      <c r="A13" s="9"/>
      <c r="B13" s="9"/>
      <c r="C13" s="14"/>
      <c r="D13" s="38" t="s">
        <v>17</v>
      </c>
      <c r="E13" s="38"/>
      <c r="F13" s="38"/>
      <c r="G13" s="38"/>
      <c r="H13" s="38"/>
      <c r="I13" s="38"/>
      <c r="J13" s="38"/>
      <c r="K13" s="11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 customFormat="1" ht="15.75" x14ac:dyDescent="0.25">
      <c r="A14" s="9"/>
      <c r="B14" s="9"/>
      <c r="C14" s="23"/>
      <c r="D14" s="39" t="s">
        <v>22</v>
      </c>
      <c r="E14" s="39"/>
      <c r="F14" s="39"/>
      <c r="G14" s="39"/>
      <c r="H14" s="39"/>
      <c r="I14" s="39"/>
      <c r="J14" s="3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</row>
    <row r="15" spans="1:42" customFormat="1" x14ac:dyDescent="0.25">
      <c r="A15" s="9"/>
      <c r="B15" s="9"/>
      <c r="C15" s="26"/>
      <c r="D15" s="10"/>
      <c r="E15" s="10"/>
      <c r="F15" s="12"/>
      <c r="G15" s="10"/>
      <c r="H15" s="10"/>
      <c r="I15" s="10"/>
      <c r="J15" s="10"/>
      <c r="K15" s="10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</row>
    <row r="16" spans="1:42" customFormat="1" x14ac:dyDescent="0.25">
      <c r="A16" s="9"/>
      <c r="B16" s="9"/>
      <c r="C16" s="26"/>
      <c r="D16" s="28" t="s">
        <v>26</v>
      </c>
      <c r="E16" s="26"/>
      <c r="F16" s="26"/>
      <c r="G16" s="26"/>
      <c r="H16" s="28" t="s">
        <v>27</v>
      </c>
      <c r="I16" s="26"/>
      <c r="J16" s="10"/>
      <c r="K16" s="10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1:42" customFormat="1" x14ac:dyDescent="0.25">
      <c r="A17" s="9"/>
      <c r="B17" s="9"/>
      <c r="C17" s="26"/>
      <c r="D17" s="12"/>
      <c r="E17" s="12"/>
      <c r="F17" s="26"/>
      <c r="G17" s="12"/>
      <c r="H17" s="26"/>
      <c r="I17" s="26"/>
      <c r="J17" s="10"/>
      <c r="K17" s="1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1:42" customFormat="1" x14ac:dyDescent="0.25">
      <c r="A18" s="9"/>
      <c r="B18" s="9"/>
      <c r="C18" s="28"/>
      <c r="D18" s="10"/>
      <c r="E18" s="10"/>
      <c r="F18" s="12"/>
      <c r="G18" s="10"/>
      <c r="H18" s="10"/>
      <c r="I18" s="10"/>
      <c r="J18" s="10"/>
      <c r="K18" s="1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1:42" ht="15.75" x14ac:dyDescent="0.25">
      <c r="A19" s="9"/>
      <c r="B19" s="9"/>
      <c r="C19" s="28"/>
      <c r="D19" s="10"/>
      <c r="E19" s="10"/>
      <c r="G19" s="34" t="s">
        <v>23</v>
      </c>
      <c r="H19" s="10"/>
      <c r="I19" s="10"/>
      <c r="J19" s="10"/>
      <c r="K19" s="10"/>
      <c r="L19" s="11"/>
      <c r="M19" s="11"/>
    </row>
    <row r="20" spans="1:42" x14ac:dyDescent="0.25">
      <c r="A20" s="9"/>
      <c r="B20" s="9"/>
      <c r="E20" s="10"/>
      <c r="F20" s="30"/>
      <c r="H20" s="10"/>
      <c r="I20" s="10"/>
      <c r="J20" s="10"/>
      <c r="K20" s="10"/>
      <c r="L20" s="11"/>
      <c r="M20" s="11"/>
    </row>
    <row r="21" spans="1:42" x14ac:dyDescent="0.25">
      <c r="A21" s="9"/>
      <c r="B21" s="9"/>
      <c r="C21" s="9"/>
      <c r="D21" s="10"/>
      <c r="E21" s="10"/>
      <c r="F21" s="10"/>
      <c r="G21" s="10"/>
      <c r="H21" s="10"/>
      <c r="I21" s="10"/>
      <c r="J21" s="10"/>
      <c r="K21" s="10"/>
      <c r="L21" s="11"/>
      <c r="M21" s="11"/>
    </row>
    <row r="22" spans="1:42" x14ac:dyDescent="0.25">
      <c r="A22" s="9"/>
      <c r="B22" s="9"/>
      <c r="C22" s="9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42" x14ac:dyDescent="0.25">
      <c r="A23" s="9"/>
      <c r="B23" s="9"/>
      <c r="C23" s="9"/>
      <c r="D23" s="10"/>
      <c r="E23" s="10"/>
      <c r="F23" s="10"/>
      <c r="G23" s="10"/>
      <c r="H23" s="10"/>
      <c r="I23" s="10"/>
      <c r="J23" s="10"/>
      <c r="K23" s="10"/>
      <c r="L23" s="11"/>
      <c r="M23" s="11"/>
    </row>
    <row r="24" spans="1:42" x14ac:dyDescent="0.25">
      <c r="A24" s="9"/>
      <c r="B24" s="9"/>
      <c r="E24" s="10"/>
      <c r="F24" s="10"/>
      <c r="G24" s="10"/>
      <c r="H24" s="10"/>
      <c r="I24" s="10"/>
      <c r="J24" s="10"/>
      <c r="K24" s="10"/>
      <c r="L24" s="11"/>
      <c r="M24" s="11"/>
    </row>
    <row r="25" spans="1:42" x14ac:dyDescent="0.25">
      <c r="A25" s="9"/>
      <c r="B25" s="9"/>
      <c r="C25" s="9"/>
      <c r="D25" s="10"/>
      <c r="E25" s="10"/>
      <c r="F25" s="10"/>
      <c r="G25" s="10"/>
      <c r="H25" s="10"/>
      <c r="I25" s="10"/>
      <c r="J25" s="10"/>
      <c r="K25" s="10"/>
      <c r="L25" s="11"/>
      <c r="M25" s="11"/>
    </row>
    <row r="26" spans="1:42" x14ac:dyDescent="0.25">
      <c r="A26" s="9"/>
      <c r="B26" s="9"/>
      <c r="C26" s="9"/>
      <c r="D26" s="10"/>
      <c r="E26" s="10"/>
      <c r="F26" s="10"/>
      <c r="G26" s="10"/>
      <c r="H26" s="10"/>
      <c r="I26" s="10"/>
      <c r="J26" s="10"/>
      <c r="K26" s="10"/>
      <c r="L26" s="11"/>
      <c r="M26" s="11"/>
    </row>
    <row r="27" spans="1:42" x14ac:dyDescent="0.25">
      <c r="A27" s="9"/>
      <c r="B27" s="9"/>
      <c r="C27" s="9"/>
      <c r="D27" s="10"/>
      <c r="E27" s="10"/>
      <c r="F27" s="10"/>
      <c r="G27" s="10"/>
      <c r="H27" s="10"/>
      <c r="I27" s="10"/>
      <c r="J27" s="10"/>
      <c r="K27" s="10"/>
      <c r="L27" s="11"/>
      <c r="M27" s="11"/>
    </row>
    <row r="28" spans="1:42" x14ac:dyDescent="0.25">
      <c r="A28" s="9"/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1"/>
      <c r="M28" s="11"/>
    </row>
    <row r="29" spans="1:42" x14ac:dyDescent="0.25">
      <c r="A29" s="9"/>
      <c r="B29" s="9"/>
      <c r="C29" s="9"/>
      <c r="D29" s="10"/>
      <c r="E29" s="10"/>
      <c r="F29" s="10"/>
      <c r="G29" s="10"/>
      <c r="H29" s="10"/>
      <c r="I29" s="10"/>
      <c r="J29" s="10"/>
      <c r="K29" s="10"/>
      <c r="L29" s="11"/>
      <c r="M29" s="11"/>
    </row>
    <row r="30" spans="1:42" x14ac:dyDescent="0.25">
      <c r="A30" s="9"/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1"/>
      <c r="M30" s="11"/>
    </row>
    <row r="31" spans="1:42" x14ac:dyDescent="0.25">
      <c r="A31" s="9"/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1"/>
      <c r="M31" s="11"/>
    </row>
    <row r="32" spans="1:42" x14ac:dyDescent="0.25">
      <c r="A32" s="9"/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1"/>
      <c r="M32" s="11"/>
    </row>
    <row r="33" spans="1:13" ht="15.75" x14ac:dyDescent="0.25">
      <c r="A33" s="9"/>
      <c r="B33" s="9"/>
      <c r="C33" s="27" t="s">
        <v>15</v>
      </c>
      <c r="D33" s="31" t="s">
        <v>16</v>
      </c>
      <c r="E33" s="10"/>
      <c r="F33" s="10"/>
      <c r="G33" s="10"/>
      <c r="H33" s="10"/>
      <c r="I33" s="10"/>
      <c r="J33" s="10"/>
      <c r="K33" s="10"/>
      <c r="L33" s="11"/>
      <c r="M33" s="11"/>
    </row>
    <row r="34" spans="1:13" x14ac:dyDescent="0.25">
      <c r="A34" s="9"/>
      <c r="B34" s="9"/>
      <c r="C34" s="9"/>
      <c r="D34" s="10"/>
      <c r="E34" s="10"/>
      <c r="F34" s="10"/>
      <c r="G34" s="10"/>
      <c r="H34" s="10"/>
      <c r="I34" s="10"/>
      <c r="J34" s="10"/>
      <c r="K34" s="10"/>
      <c r="L34" s="11"/>
      <c r="M34" s="11"/>
    </row>
    <row r="35" spans="1:13" x14ac:dyDescent="0.25">
      <c r="C35" s="9"/>
      <c r="D35" s="10"/>
      <c r="E35" s="10"/>
      <c r="F35" s="10"/>
      <c r="G35" s="10"/>
      <c r="H35" s="10"/>
      <c r="I35" s="10"/>
      <c r="J35" s="10"/>
      <c r="K35" s="10"/>
    </row>
  </sheetData>
  <mergeCells count="2">
    <mergeCell ref="D13:J13"/>
    <mergeCell ref="D14:J14"/>
  </mergeCells>
  <hyperlinks>
    <hyperlink ref="G10" r:id="rId1" xr:uid="{B5F6E297-98EC-41E8-BF04-E37CD44F6296}"/>
    <hyperlink ref="G9" r:id="rId2" xr:uid="{EE81876F-5AE4-4C87-A7E1-0E666D15A5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852A-29D1-4207-A962-9A5E61FCA37D}">
  <dimension ref="A1:AN60"/>
  <sheetViews>
    <sheetView zoomScale="130" zoomScaleNormal="130" workbookViewId="0"/>
  </sheetViews>
  <sheetFormatPr defaultRowHeight="12.75" x14ac:dyDescent="0.25"/>
  <cols>
    <col min="1" max="3" width="13" style="4" customWidth="1"/>
    <col min="4" max="23" width="13.7109375" style="4" customWidth="1"/>
    <col min="24" max="16384" width="9.140625" style="4"/>
  </cols>
  <sheetData>
    <row r="1" spans="1:4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3.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37" t="s">
        <v>24</v>
      </c>
      <c r="L3" s="6">
        <f>MAX(L9:L15)</f>
        <v>47</v>
      </c>
      <c r="M3" s="5" t="s">
        <v>25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x14ac:dyDescent="0.25">
      <c r="A4" s="1"/>
      <c r="B4" s="1"/>
      <c r="C4" s="1"/>
      <c r="D4" s="1"/>
      <c r="E4" s="2" t="s">
        <v>7</v>
      </c>
      <c r="F4" s="35">
        <v>200</v>
      </c>
      <c r="G4" s="1" t="s">
        <v>0</v>
      </c>
      <c r="H4" s="1"/>
      <c r="I4" s="1"/>
      <c r="J4" s="1"/>
      <c r="K4" s="2" t="s">
        <v>5</v>
      </c>
      <c r="L4" s="3">
        <f>LOOKUP(L3,L9:L15,D9:D15)</f>
        <v>40</v>
      </c>
      <c r="M4" s="5" t="s">
        <v>1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" customHeight="1" x14ac:dyDescent="0.25">
      <c r="A6" s="1"/>
      <c r="B6" s="1"/>
      <c r="C6" s="1"/>
      <c r="D6" s="40" t="s">
        <v>6</v>
      </c>
      <c r="E6" s="40" t="s">
        <v>19</v>
      </c>
      <c r="F6" s="43" t="s">
        <v>8</v>
      </c>
      <c r="G6" s="40" t="s">
        <v>20</v>
      </c>
      <c r="H6" s="43" t="s">
        <v>9</v>
      </c>
      <c r="I6" s="40" t="s">
        <v>10</v>
      </c>
      <c r="J6" s="40" t="s">
        <v>21</v>
      </c>
      <c r="K6" s="40" t="s">
        <v>11</v>
      </c>
      <c r="L6" s="43" t="s">
        <v>4</v>
      </c>
      <c r="M6" s="4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x14ac:dyDescent="0.25">
      <c r="A7" s="1"/>
      <c r="B7" s="1"/>
      <c r="C7" s="1"/>
      <c r="D7" s="41"/>
      <c r="E7" s="41"/>
      <c r="F7" s="44"/>
      <c r="G7" s="41"/>
      <c r="H7" s="44"/>
      <c r="I7" s="41"/>
      <c r="J7" s="41"/>
      <c r="K7" s="41"/>
      <c r="L7" s="44"/>
      <c r="M7" s="4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x14ac:dyDescent="0.2">
      <c r="A8" s="1"/>
      <c r="B8" s="1"/>
      <c r="C8" s="1"/>
      <c r="D8" s="42"/>
      <c r="E8" s="42"/>
      <c r="F8" s="45"/>
      <c r="G8" s="42"/>
      <c r="H8" s="45"/>
      <c r="I8" s="42"/>
      <c r="J8" s="8" t="s">
        <v>2</v>
      </c>
      <c r="K8" s="8" t="s">
        <v>3</v>
      </c>
      <c r="L8" s="45"/>
      <c r="M8" s="4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x14ac:dyDescent="0.25">
      <c r="A9" s="1"/>
      <c r="B9" s="1"/>
      <c r="C9" s="1"/>
      <c r="D9" s="35">
        <v>10</v>
      </c>
      <c r="E9" s="35">
        <v>60</v>
      </c>
      <c r="F9" s="6">
        <f>E9/SUM($E$9:$E$15)*100</f>
        <v>30</v>
      </c>
      <c r="G9" s="35">
        <v>0</v>
      </c>
      <c r="H9" s="6">
        <f>G9/SUM($G$9:$G$15)*100</f>
        <v>0</v>
      </c>
      <c r="I9" s="6">
        <f t="shared" ref="I9:I13" si="0">I10+F9</f>
        <v>100</v>
      </c>
      <c r="J9" s="6">
        <f>100-I9</f>
        <v>0</v>
      </c>
      <c r="K9" s="6">
        <f>H9</f>
        <v>0</v>
      </c>
      <c r="L9" s="6">
        <f>J9-K9</f>
        <v>0</v>
      </c>
      <c r="M9" s="1" t="str">
        <f>IF(L9=MAX($L$9:$L$15),L9,"")</f>
        <v/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x14ac:dyDescent="0.25">
      <c r="A10" s="1"/>
      <c r="B10" s="1"/>
      <c r="C10" s="1"/>
      <c r="D10" s="35">
        <v>20</v>
      </c>
      <c r="E10" s="35">
        <v>40</v>
      </c>
      <c r="F10" s="6">
        <f t="shared" ref="F10:F15" si="1">E10/SUM($E$9:$E$15)*100</f>
        <v>20</v>
      </c>
      <c r="G10" s="35">
        <v>14</v>
      </c>
      <c r="H10" s="6">
        <f t="shared" ref="H10:H15" si="2">G10/SUM($G$9:$G$15)*100</f>
        <v>7.0000000000000009</v>
      </c>
      <c r="I10" s="6">
        <f t="shared" si="0"/>
        <v>70</v>
      </c>
      <c r="J10" s="6">
        <f t="shared" ref="J10:J15" si="3">100-I10</f>
        <v>30</v>
      </c>
      <c r="K10" s="6">
        <f>K9+H10</f>
        <v>7.0000000000000009</v>
      </c>
      <c r="L10" s="6">
        <f t="shared" ref="L10:L15" si="4">J10-K10</f>
        <v>23</v>
      </c>
      <c r="M10" s="1" t="str">
        <f t="shared" ref="M10:M15" si="5">IF(L10=MAX($L$9:$L$15),"máx","")</f>
        <v/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1"/>
      <c r="B11" s="1"/>
      <c r="C11" s="1"/>
      <c r="D11" s="35">
        <v>30</v>
      </c>
      <c r="E11" s="35">
        <v>34</v>
      </c>
      <c r="F11" s="6">
        <f t="shared" si="1"/>
        <v>17</v>
      </c>
      <c r="G11" s="35">
        <v>14</v>
      </c>
      <c r="H11" s="6">
        <f t="shared" si="2"/>
        <v>7.0000000000000009</v>
      </c>
      <c r="I11" s="6">
        <f t="shared" si="0"/>
        <v>50</v>
      </c>
      <c r="J11" s="6">
        <f t="shared" si="3"/>
        <v>50</v>
      </c>
      <c r="K11" s="6">
        <f t="shared" ref="K11:K15" si="6">K10+H11</f>
        <v>14.000000000000002</v>
      </c>
      <c r="L11" s="6">
        <f t="shared" si="4"/>
        <v>36</v>
      </c>
      <c r="M11" s="1" t="str">
        <f t="shared" si="5"/>
        <v/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1"/>
      <c r="B12" s="1"/>
      <c r="C12" s="1"/>
      <c r="D12" s="35">
        <v>40</v>
      </c>
      <c r="E12" s="35">
        <v>26</v>
      </c>
      <c r="F12" s="6">
        <f t="shared" si="1"/>
        <v>13</v>
      </c>
      <c r="G12" s="35">
        <v>12</v>
      </c>
      <c r="H12" s="6">
        <f t="shared" si="2"/>
        <v>6</v>
      </c>
      <c r="I12" s="6">
        <f t="shared" si="0"/>
        <v>33</v>
      </c>
      <c r="J12" s="6">
        <f t="shared" si="3"/>
        <v>67</v>
      </c>
      <c r="K12" s="6">
        <f t="shared" si="6"/>
        <v>20</v>
      </c>
      <c r="L12" s="6">
        <f t="shared" si="4"/>
        <v>47</v>
      </c>
      <c r="M12" s="5" t="str">
        <f t="shared" si="5"/>
        <v>máx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1"/>
      <c r="B13" s="1"/>
      <c r="C13" s="1"/>
      <c r="D13" s="35">
        <v>50</v>
      </c>
      <c r="E13" s="35">
        <v>20</v>
      </c>
      <c r="F13" s="6">
        <f t="shared" si="1"/>
        <v>10</v>
      </c>
      <c r="G13" s="35">
        <v>30</v>
      </c>
      <c r="H13" s="6">
        <f t="shared" si="2"/>
        <v>15</v>
      </c>
      <c r="I13" s="6">
        <f t="shared" si="0"/>
        <v>20</v>
      </c>
      <c r="J13" s="6">
        <f t="shared" si="3"/>
        <v>80</v>
      </c>
      <c r="K13" s="6">
        <f t="shared" si="6"/>
        <v>35</v>
      </c>
      <c r="L13" s="6">
        <f t="shared" si="4"/>
        <v>45</v>
      </c>
      <c r="M13" s="1" t="str">
        <f t="shared" si="5"/>
        <v/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1"/>
      <c r="B14" s="1"/>
      <c r="C14" s="1"/>
      <c r="D14" s="35">
        <v>60</v>
      </c>
      <c r="E14" s="35">
        <v>20</v>
      </c>
      <c r="F14" s="6">
        <f t="shared" si="1"/>
        <v>10</v>
      </c>
      <c r="G14" s="35">
        <v>40</v>
      </c>
      <c r="H14" s="6">
        <f t="shared" si="2"/>
        <v>20</v>
      </c>
      <c r="I14" s="6">
        <f>I15+F14</f>
        <v>10</v>
      </c>
      <c r="J14" s="6">
        <f t="shared" si="3"/>
        <v>90</v>
      </c>
      <c r="K14" s="6">
        <f t="shared" si="6"/>
        <v>55</v>
      </c>
      <c r="L14" s="6">
        <f t="shared" si="4"/>
        <v>35</v>
      </c>
      <c r="M14" s="1" t="str">
        <f t="shared" si="5"/>
        <v/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1"/>
      <c r="B15" s="1"/>
      <c r="C15" s="1"/>
      <c r="D15" s="36">
        <v>70</v>
      </c>
      <c r="E15" s="36">
        <v>0</v>
      </c>
      <c r="F15" s="7">
        <f t="shared" si="1"/>
        <v>0</v>
      </c>
      <c r="G15" s="36">
        <v>90</v>
      </c>
      <c r="H15" s="7">
        <f t="shared" si="2"/>
        <v>45</v>
      </c>
      <c r="I15" s="7">
        <f>F15</f>
        <v>0</v>
      </c>
      <c r="J15" s="7">
        <f t="shared" si="3"/>
        <v>100</v>
      </c>
      <c r="K15" s="7">
        <f t="shared" si="6"/>
        <v>100</v>
      </c>
      <c r="L15" s="7">
        <f t="shared" si="4"/>
        <v>0</v>
      </c>
      <c r="M15" s="1" t="str">
        <f t="shared" si="5"/>
        <v/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</sheetData>
  <mergeCells count="10">
    <mergeCell ref="M6:M8"/>
    <mergeCell ref="E6:E8"/>
    <mergeCell ref="G6:G8"/>
    <mergeCell ref="F6:F8"/>
    <mergeCell ref="H6:H8"/>
    <mergeCell ref="D6:D8"/>
    <mergeCell ref="I6:I8"/>
    <mergeCell ref="K6:K7"/>
    <mergeCell ref="J6:J7"/>
    <mergeCell ref="L6:L8"/>
  </mergeCells>
  <conditionalFormatting sqref="L9:L15">
    <cfRule type="cellIs" dxfId="0" priority="1" operator="equal">
      <formula>$L$3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Acolhimento</vt:lpstr>
      <vt:lpstr>Dados 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Assis</dc:creator>
  <cp:lastModifiedBy>Rui Assis</cp:lastModifiedBy>
  <dcterms:created xsi:type="dcterms:W3CDTF">2024-05-09T14:28:19Z</dcterms:created>
  <dcterms:modified xsi:type="dcterms:W3CDTF">2025-05-17T16:09:36Z</dcterms:modified>
</cp:coreProperties>
</file>