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ui Assis\Desktop\WEB\rassis_WEBSITE\artigos\"/>
    </mc:Choice>
  </mc:AlternateContent>
  <bookViews>
    <workbookView xWindow="360" yWindow="132" windowWidth="11340" windowHeight="6288"/>
  </bookViews>
  <sheets>
    <sheet name="Acolhimento" sheetId="2" r:id="rId1"/>
    <sheet name="Dados e resultados" sheetId="1" r:id="rId2"/>
  </sheets>
  <externalReferences>
    <externalReference r:id="rId3"/>
  </externalReferences>
  <definedNames>
    <definedName name="__123Graph_AGERAL" hidden="1">[1]Repetidor!#REF!</definedName>
    <definedName name="__123Graph_B" hidden="1">[1]Repetidor!#REF!</definedName>
    <definedName name="__123Graph_BGERAL" hidden="1">[1]Repetidor!#REF!</definedName>
    <definedName name="__123Graph_C" hidden="1">[1]Repetidor!$O$46:$O$110</definedName>
    <definedName name="__123Graph_D" hidden="1">[1]Repetidor!$N$46:$N$110</definedName>
    <definedName name="__123Graph_DGERAL" hidden="1">[1]Repetidor!#REF!</definedName>
    <definedName name="__123Graph_E" hidden="1">[1]Repetidor!#REF!</definedName>
    <definedName name="__123Graph_EGERAL" hidden="1">[1]Repetidor!#REF!</definedName>
    <definedName name="__123Graph_FGERAL" hidden="1">[1]Repetidor!#REF!</definedName>
    <definedName name="__123Graph_LBL_B" hidden="1">[1]Repetidor!#REF!</definedName>
    <definedName name="__123Graph_LBL_D" hidden="1">[1]Repetidor!#REF!</definedName>
    <definedName name="__123Graph_LBL_E" hidden="1">[1]Repetidor!#REF!</definedName>
    <definedName name="__123Graph_X" hidden="1">[1]Repetidor!#REF!</definedName>
    <definedName name="__123Graph_XGERAL" hidden="1">[1]Repetidor!#REF!</definedName>
    <definedName name="_Dist_Bin" hidden="1">[1]Repetidor!#REF!</definedName>
    <definedName name="_Dist_Values" hidden="1">[1]Repetidor!#REF!</definedName>
    <definedName name="_Fill" hidden="1">[1]Repetidor!#REF!</definedName>
  </definedNames>
  <calcPr calcId="152511"/>
</workbook>
</file>

<file path=xl/calcChain.xml><?xml version="1.0" encoding="utf-8"?>
<calcChain xmlns="http://schemas.openxmlformats.org/spreadsheetml/2006/main">
  <c r="D22" i="1" l="1"/>
  <c r="D23" i="1" s="1"/>
  <c r="D24" i="1" s="1"/>
  <c r="D25" i="1"/>
  <c r="D26" i="1" s="1"/>
  <c r="F22" i="1"/>
  <c r="F23" i="1" s="1"/>
  <c r="F24" i="1" s="1"/>
  <c r="F25" i="1"/>
  <c r="F26" i="1" s="1"/>
  <c r="H22" i="1"/>
  <c r="H23" i="1" s="1"/>
  <c r="H24" i="1" s="1"/>
  <c r="H25" i="1"/>
  <c r="H26" i="1" s="1"/>
  <c r="D13" i="1"/>
  <c r="D17" i="1" s="1"/>
  <c r="H19" i="1" s="1"/>
  <c r="J19" i="1" s="1"/>
  <c r="F13" i="1"/>
  <c r="F17" i="1" s="1"/>
  <c r="H13" i="1"/>
  <c r="H17" i="1" s="1"/>
  <c r="D27" i="1" l="1"/>
  <c r="F27" i="1"/>
  <c r="H27" i="1"/>
  <c r="D29" i="1" l="1"/>
</calcChain>
</file>

<file path=xl/sharedStrings.xml><?xml version="1.0" encoding="utf-8"?>
<sst xmlns="http://schemas.openxmlformats.org/spreadsheetml/2006/main" count="34" uniqueCount="29">
  <si>
    <t>Rui Assis</t>
  </si>
  <si>
    <t>horas</t>
  </si>
  <si>
    <t>Missão (t) =</t>
  </si>
  <si>
    <t xml:space="preserve">Células a azul para dados, verde claro para cálculos intermédios e amarelo para resultados </t>
  </si>
  <si>
    <r>
      <t xml:space="preserve">Probabilidades de falha do equipamento, devida a cada um dos modos de falha </t>
    </r>
    <r>
      <rPr>
        <i/>
        <sz val="10"/>
        <rFont val="Times New Roman"/>
        <family val="1"/>
      </rPr>
      <t>A</t>
    </r>
    <r>
      <rPr>
        <sz val="10"/>
        <rFont val="Times New Roman"/>
        <family val="1"/>
      </rPr>
      <t xml:space="preserve">, </t>
    </r>
    <r>
      <rPr>
        <i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ou </t>
    </r>
    <r>
      <rPr>
        <i/>
        <sz val="10"/>
        <rFont val="Times New Roman"/>
        <family val="1"/>
      </rPr>
      <t>C:</t>
    </r>
  </si>
  <si>
    <r>
      <t>F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 xml:space="preserve"> =</t>
    </r>
  </si>
  <si>
    <t>Risco admissível =</t>
  </si>
  <si>
    <t>MTTF dos 3 modos de falha:</t>
  </si>
  <si>
    <t>Mod. A:</t>
  </si>
  <si>
    <t>Mod. B:</t>
  </si>
  <si>
    <t>Mod. C:</t>
  </si>
  <si>
    <r>
      <t>F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=</t>
    </r>
  </si>
  <si>
    <r>
      <t>F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=</t>
    </r>
  </si>
  <si>
    <r>
      <t>A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 xml:space="preserve"> =</t>
    </r>
  </si>
  <si>
    <r>
      <t>A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=</t>
    </r>
  </si>
  <si>
    <r>
      <t>A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=</t>
    </r>
  </si>
  <si>
    <t>Frequência de acidentes resultantes de cada modo de falha:</t>
  </si>
  <si>
    <t>Probabilidade de falha do sistema (de se verificar um acidente) =</t>
  </si>
  <si>
    <t>Conclusão =</t>
  </si>
  <si>
    <t>Rand() =</t>
  </si>
  <si>
    <t>TTF =</t>
  </si>
  <si>
    <t>http://www.rassis.com</t>
  </si>
  <si>
    <t>Falha técnica? (1;0) =</t>
  </si>
  <si>
    <t>Exposição? (1;0) =</t>
  </si>
  <si>
    <t>Acidente? (1;0) =</t>
  </si>
  <si>
    <t>Probabilidades de exposição em cada um dos modos de falha:</t>
  </si>
  <si>
    <t>Fiabilidade e Manutibilidade</t>
  </si>
  <si>
    <t>rassis46@gmail.com</t>
  </si>
  <si>
    <t>Risco de um acidente de trabalho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</si>
</sst>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0"/>
      <color indexed="12"/>
      <name val="Arial"/>
      <family val="2"/>
    </font>
    <font>
      <sz val="10"/>
      <name val="Arial"/>
      <family val="2"/>
    </font>
    <font>
      <b/>
      <i/>
      <sz val="20"/>
      <color indexed="10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4"/>
      <color indexed="12"/>
      <name val="Times New Roman"/>
      <family val="1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vertAlign val="subscript"/>
      <sz val="10"/>
      <name val="Arial"/>
      <family val="2"/>
    </font>
    <font>
      <sz val="10"/>
      <color indexed="8"/>
      <name val="Arial"/>
      <family val="2"/>
    </font>
    <font>
      <b/>
      <u/>
      <sz val="10"/>
      <color indexed="10"/>
      <name val="Arial"/>
      <family val="2"/>
    </font>
    <font>
      <u/>
      <sz val="10"/>
      <color indexed="12"/>
      <name val="Arial"/>
      <family val="2"/>
    </font>
    <font>
      <b/>
      <u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2" fillId="2" borderId="0" xfId="0" applyFont="1" applyFill="1" applyProtection="1"/>
    <xf numFmtId="0" fontId="2" fillId="3" borderId="0" xfId="0" applyFont="1" applyFill="1" applyProtection="1"/>
    <xf numFmtId="0" fontId="3" fillId="3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5" fillId="2" borderId="0" xfId="0" applyNumberFormat="1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0" fontId="0" fillId="2" borderId="0" xfId="0" applyFill="1"/>
    <xf numFmtId="0" fontId="8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1" fillId="4" borderId="0" xfId="0" applyNumberFormat="1" applyFont="1" applyFill="1" applyAlignment="1">
      <alignment horizontal="center"/>
    </xf>
    <xf numFmtId="0" fontId="9" fillId="2" borderId="0" xfId="0" applyFont="1" applyFill="1" applyAlignment="1" applyProtection="1">
      <alignment horizontal="left"/>
      <protection hidden="1"/>
    </xf>
    <xf numFmtId="9" fontId="1" fillId="4" borderId="0" xfId="0" applyNumberFormat="1" applyFont="1" applyFill="1" applyAlignment="1">
      <alignment horizontal="center"/>
    </xf>
    <xf numFmtId="0" fontId="13" fillId="2" borderId="0" xfId="0" applyFont="1" applyFill="1" applyBorder="1" applyAlignment="1" applyProtection="1">
      <alignment horizontal="center"/>
    </xf>
    <xf numFmtId="0" fontId="14" fillId="2" borderId="0" xfId="1" applyFont="1" applyFill="1" applyAlignment="1" applyProtection="1">
      <alignment horizont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9" fontId="1" fillId="4" borderId="0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 applyAlignment="1">
      <alignment horizontal="right"/>
    </xf>
    <xf numFmtId="0" fontId="2" fillId="2" borderId="7" xfId="0" applyFont="1" applyFill="1" applyBorder="1"/>
    <xf numFmtId="10" fontId="7" fillId="6" borderId="7" xfId="0" applyNumberFormat="1" applyFont="1" applyFill="1" applyBorder="1" applyAlignment="1">
      <alignment horizontal="center"/>
    </xf>
    <xf numFmtId="0" fontId="7" fillId="6" borderId="7" xfId="0" applyNumberFormat="1" applyFont="1" applyFill="1" applyBorder="1" applyAlignment="1">
      <alignment horizontal="left"/>
    </xf>
    <xf numFmtId="0" fontId="7" fillId="6" borderId="8" xfId="0" applyNumberFormat="1" applyFont="1" applyFill="1" applyBorder="1" applyAlignment="1">
      <alignment horizontal="left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5" xfId="0" applyFont="1" applyFill="1" applyBorder="1"/>
    <xf numFmtId="0" fontId="2" fillId="2" borderId="0" xfId="0" applyFont="1" applyFill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7" fillId="6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" fillId="2" borderId="8" xfId="0" applyFont="1" applyFill="1" applyBorder="1"/>
    <xf numFmtId="0" fontId="2" fillId="2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6" fillId="2" borderId="0" xfId="1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</xdr:colOff>
      <xdr:row>11</xdr:row>
      <xdr:rowOff>152400</xdr:rowOff>
    </xdr:from>
    <xdr:to>
      <xdr:col>9</xdr:col>
      <xdr:colOff>769620</xdr:colOff>
      <xdr:row>20</xdr:row>
      <xdr:rowOff>152400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670560" y="2743200"/>
          <a:ext cx="5935980" cy="2057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pt-P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Numa indústria de processo existe um equipamento que apresenta três modos de falha de natureza casual potenciais causadoras de ferimentos aos seus operadores. Quando alguém resulta ferido é prontamente socorrido por pessoal especializado, o qual permanece na empresa durante o período normal de trabalho. De vez em quando, torna-se necessário realizar um período de trabalho extra aos Sábados durante 16 horas e surge a dúvida sobre se valerá ou não a pena destacar algum dos profissionais de saúde para acorrer à eventualidade de um acidente. A direcção da empresa fixou como regra que assim se deverá proceder sempre que a probabilidade de ocorrência de um acidente seja superior a 1%, isto é, a direcção admite que em cada 100 dias de trabalho extraordinário haja um único dia em que aconteça um acidente.</a:t>
          </a:r>
        </a:p>
        <a:p>
          <a:pPr algn="l" rtl="0">
            <a:defRPr sz="1000"/>
          </a:pPr>
          <a:endParaRPr lang="pt-PT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P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O Técnico de Segurança da empresa resolveu estudar o assunto e apurou os seguintes factos:</a:t>
          </a:r>
        </a:p>
        <a:p>
          <a:pPr algn="l" rtl="0">
            <a:defRPr sz="1000"/>
          </a:pPr>
          <a:endParaRPr lang="pt-PT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P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- Os três modos de falha manifestam-se, em média, uma vez em cada 500, 700 e 600 horas acumuladas de funcionamento   do equipamento;</a:t>
          </a:r>
        </a:p>
        <a:p>
          <a:pPr algn="l" rtl="0">
            <a:defRPr sz="1000"/>
          </a:pPr>
          <a:r>
            <a:rPr lang="pt-P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- As frequências com que se verificaram no passado recente danos físicos nos operadores, em consequência de cada um daqueles modos de falha, foram, respectivamente: 50%, 40% e 30%.</a:t>
          </a:r>
        </a:p>
        <a:p>
          <a:pPr algn="l" rtl="0">
            <a:defRPr sz="1000"/>
          </a:pPr>
          <a:endParaRPr lang="pt-PT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P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Devemos destacar ou não um profissional de saúde aos Sábados?</a:t>
          </a:r>
        </a:p>
        <a:p>
          <a:pPr algn="l" rtl="0">
            <a:defRPr sz="1000"/>
          </a:pPr>
          <a:endParaRPr lang="pt-PT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655320</xdr:colOff>
      <xdr:row>0</xdr:row>
      <xdr:rowOff>0</xdr:rowOff>
    </xdr:from>
    <xdr:to>
      <xdr:col>12</xdr:col>
      <xdr:colOff>312420</xdr:colOff>
      <xdr:row>0</xdr:row>
      <xdr:rowOff>0</xdr:rowOff>
    </xdr:to>
    <xdr:sp macro="" textlink="">
      <xdr:nvSpPr>
        <xdr:cNvPr id="1038" name="AutoShape 14"/>
        <xdr:cNvSpPr>
          <a:spLocks noChangeArrowheads="1"/>
        </xdr:cNvSpPr>
      </xdr:nvSpPr>
      <xdr:spPr bwMode="auto">
        <a:xfrm>
          <a:off x="6583680" y="0"/>
          <a:ext cx="1562100" cy="0"/>
        </a:xfrm>
        <a:prstGeom prst="wedgeRoundRectCallout">
          <a:avLst>
            <a:gd name="adj1" fmla="val -64704"/>
            <a:gd name="adj2" fmla="val 160343"/>
            <a:gd name="adj3" fmla="val 16667"/>
          </a:avLst>
        </a:prstGeom>
        <a:solidFill>
          <a:srgbClr val="FFCC99"/>
        </a:solidFill>
        <a:ln w="9525">
          <a:solidFill>
            <a:srgbClr xmlns:mc="http://schemas.openxmlformats.org/markup-compatibility/2006" xmlns:a14="http://schemas.microsoft.com/office/drawing/2010/main" val="FFFF99" mc:Ignorable="a14" a14:legacySpreadsheetColorIndex="43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647700</xdr:colOff>
      <xdr:row>0</xdr:row>
      <xdr:rowOff>0</xdr:rowOff>
    </xdr:from>
    <xdr:to>
      <xdr:col>12</xdr:col>
      <xdr:colOff>304800</xdr:colOff>
      <xdr:row>0</xdr:row>
      <xdr:rowOff>0</xdr:rowOff>
    </xdr:to>
    <xdr:sp macro="" textlink="">
      <xdr:nvSpPr>
        <xdr:cNvPr id="1039" name="AutoShape 15"/>
        <xdr:cNvSpPr>
          <a:spLocks noChangeArrowheads="1"/>
        </xdr:cNvSpPr>
      </xdr:nvSpPr>
      <xdr:spPr bwMode="auto">
        <a:xfrm>
          <a:off x="6583680" y="0"/>
          <a:ext cx="1554480" cy="0"/>
        </a:xfrm>
        <a:prstGeom prst="wedgeRoundRectCallout">
          <a:avLst>
            <a:gd name="adj1" fmla="val -1176"/>
            <a:gd name="adj2" fmla="val 86583"/>
            <a:gd name="adj3" fmla="val 16667"/>
          </a:avLst>
        </a:prstGeom>
        <a:solidFill>
          <a:srgbClr val="FFCC99"/>
        </a:solidFill>
        <a:ln w="9525">
          <a:solidFill>
            <a:srgbClr xmlns:mc="http://schemas.openxmlformats.org/markup-compatibility/2006" xmlns:a14="http://schemas.microsoft.com/office/drawing/2010/main" val="FFFF99" mc:Ignorable="a14" a14:legacySpreadsheetColorIndex="43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P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Resolver por estes dois modos</a:t>
          </a:r>
        </a:p>
      </xdr:txBody>
    </xdr:sp>
    <xdr:clientData/>
  </xdr:twoCellAnchor>
  <xdr:twoCellAnchor>
    <xdr:from>
      <xdr:col>9</xdr:col>
      <xdr:colOff>655320</xdr:colOff>
      <xdr:row>0</xdr:row>
      <xdr:rowOff>0</xdr:rowOff>
    </xdr:from>
    <xdr:to>
      <xdr:col>12</xdr:col>
      <xdr:colOff>312420</xdr:colOff>
      <xdr:row>0</xdr:row>
      <xdr:rowOff>0</xdr:rowOff>
    </xdr:to>
    <xdr:sp macro="" textlink="">
      <xdr:nvSpPr>
        <xdr:cNvPr id="1068" name="AutoShape 44"/>
        <xdr:cNvSpPr>
          <a:spLocks noChangeArrowheads="1"/>
        </xdr:cNvSpPr>
      </xdr:nvSpPr>
      <xdr:spPr bwMode="auto">
        <a:xfrm>
          <a:off x="6583680" y="0"/>
          <a:ext cx="1562100" cy="0"/>
        </a:xfrm>
        <a:prstGeom prst="wedgeRoundRectCallout">
          <a:avLst>
            <a:gd name="adj1" fmla="val -64704"/>
            <a:gd name="adj2" fmla="val 160343"/>
            <a:gd name="adj3" fmla="val 16667"/>
          </a:avLst>
        </a:prstGeom>
        <a:solidFill>
          <a:srgbClr val="FFCC99"/>
        </a:solidFill>
        <a:ln w="9525">
          <a:solidFill>
            <a:srgbClr xmlns:mc="http://schemas.openxmlformats.org/markup-compatibility/2006" xmlns:a14="http://schemas.microsoft.com/office/drawing/2010/main" val="FFFF99" mc:Ignorable="a14" a14:legacySpreadsheetColorIndex="43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647700</xdr:colOff>
      <xdr:row>0</xdr:row>
      <xdr:rowOff>0</xdr:rowOff>
    </xdr:from>
    <xdr:to>
      <xdr:col>12</xdr:col>
      <xdr:colOff>304800</xdr:colOff>
      <xdr:row>0</xdr:row>
      <xdr:rowOff>0</xdr:rowOff>
    </xdr:to>
    <xdr:sp macro="" textlink="">
      <xdr:nvSpPr>
        <xdr:cNvPr id="1069" name="AutoShape 45"/>
        <xdr:cNvSpPr>
          <a:spLocks noChangeArrowheads="1"/>
        </xdr:cNvSpPr>
      </xdr:nvSpPr>
      <xdr:spPr bwMode="auto">
        <a:xfrm>
          <a:off x="6583680" y="0"/>
          <a:ext cx="1554480" cy="0"/>
        </a:xfrm>
        <a:prstGeom prst="wedgeRoundRectCallout">
          <a:avLst>
            <a:gd name="adj1" fmla="val -1176"/>
            <a:gd name="adj2" fmla="val 86583"/>
            <a:gd name="adj3" fmla="val 16667"/>
          </a:avLst>
        </a:prstGeom>
        <a:solidFill>
          <a:srgbClr val="FFCC99"/>
        </a:solidFill>
        <a:ln w="9525">
          <a:solidFill>
            <a:srgbClr xmlns:mc="http://schemas.openxmlformats.org/markup-compatibility/2006" xmlns:a14="http://schemas.microsoft.com/office/drawing/2010/main" val="FFFF99" mc:Ignorable="a14" a14:legacySpreadsheetColorIndex="43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pt-P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Resolver por estes dois modos</a:t>
          </a:r>
        </a:p>
      </xdr:txBody>
    </xdr:sp>
    <xdr:clientData/>
  </xdr:twoCellAnchor>
  <xdr:twoCellAnchor>
    <xdr:from>
      <xdr:col>10</xdr:col>
      <xdr:colOff>220980</xdr:colOff>
      <xdr:row>20</xdr:row>
      <xdr:rowOff>0</xdr:rowOff>
    </xdr:from>
    <xdr:to>
      <xdr:col>12</xdr:col>
      <xdr:colOff>228600</xdr:colOff>
      <xdr:row>26</xdr:row>
      <xdr:rowOff>133350</xdr:rowOff>
    </xdr:to>
    <xdr:sp macro="" textlink="">
      <xdr:nvSpPr>
        <xdr:cNvPr id="1070" name="AutoShape 46"/>
        <xdr:cNvSpPr>
          <a:spLocks noChangeArrowheads="1"/>
        </xdr:cNvSpPr>
      </xdr:nvSpPr>
      <xdr:spPr bwMode="auto">
        <a:xfrm>
          <a:off x="8514080" y="2730500"/>
          <a:ext cx="1252220" cy="1047750"/>
        </a:xfrm>
        <a:prstGeom prst="wedgeRoundRectCallout">
          <a:avLst>
            <a:gd name="adj1" fmla="val -42806"/>
            <a:gd name="adj2" fmla="val 2150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Repetindo a célula D29 tantas vezes quantas as necessárias para obter significância estatística, podemos determinar a probabilidade de se verificar um acidente.</a:t>
          </a:r>
        </a:p>
      </xdr:txBody>
    </xdr:sp>
    <xdr:clientData/>
  </xdr:twoCellAnchor>
  <xdr:twoCellAnchor>
    <xdr:from>
      <xdr:col>9</xdr:col>
      <xdr:colOff>236220</xdr:colOff>
      <xdr:row>9</xdr:row>
      <xdr:rowOff>60960</xdr:rowOff>
    </xdr:from>
    <xdr:to>
      <xdr:col>11</xdr:col>
      <xdr:colOff>114300</xdr:colOff>
      <xdr:row>11</xdr:row>
      <xdr:rowOff>68580</xdr:rowOff>
    </xdr:to>
    <xdr:sp macro="" textlink="">
      <xdr:nvSpPr>
        <xdr:cNvPr id="1071" name="AutoShape 47"/>
        <xdr:cNvSpPr>
          <a:spLocks noChangeArrowheads="1"/>
        </xdr:cNvSpPr>
      </xdr:nvSpPr>
      <xdr:spPr bwMode="auto">
        <a:xfrm>
          <a:off x="6195060" y="1303020"/>
          <a:ext cx="1127760" cy="266700"/>
        </a:xfrm>
        <a:prstGeom prst="wedgeRoundRectCallout">
          <a:avLst>
            <a:gd name="adj1" fmla="val -27954"/>
            <a:gd name="adj2" fmla="val 13709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pt-P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Método analítico</a:t>
          </a:r>
        </a:p>
      </xdr:txBody>
    </xdr:sp>
    <xdr:clientData/>
  </xdr:twoCellAnchor>
  <xdr:twoCellAnchor>
    <xdr:from>
      <xdr:col>8</xdr:col>
      <xdr:colOff>335280</xdr:colOff>
      <xdr:row>22</xdr:row>
      <xdr:rowOff>91440</xdr:rowOff>
    </xdr:from>
    <xdr:to>
      <xdr:col>9</xdr:col>
      <xdr:colOff>617220</xdr:colOff>
      <xdr:row>25</xdr:row>
      <xdr:rowOff>22860</xdr:rowOff>
    </xdr:to>
    <xdr:sp macro="" textlink="">
      <xdr:nvSpPr>
        <xdr:cNvPr id="1072" name="AutoShape 48"/>
        <xdr:cNvSpPr>
          <a:spLocks noChangeArrowheads="1"/>
        </xdr:cNvSpPr>
      </xdr:nvSpPr>
      <xdr:spPr bwMode="auto">
        <a:xfrm>
          <a:off x="5440680" y="3116580"/>
          <a:ext cx="1135380" cy="434340"/>
        </a:xfrm>
        <a:prstGeom prst="wedgeRoundRectCallout">
          <a:avLst>
            <a:gd name="adj1" fmla="val -27588"/>
            <a:gd name="adj2" fmla="val 10454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P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Método simulação de Monte-Carlo</a:t>
          </a:r>
        </a:p>
      </xdr:txBody>
    </xdr:sp>
    <xdr:clientData/>
  </xdr:twoCellAnchor>
  <xdr:twoCellAnchor>
    <xdr:from>
      <xdr:col>5</xdr:col>
      <xdr:colOff>22860</xdr:colOff>
      <xdr:row>28</xdr:row>
      <xdr:rowOff>7620</xdr:rowOff>
    </xdr:from>
    <xdr:to>
      <xdr:col>7</xdr:col>
      <xdr:colOff>586740</xdr:colOff>
      <xdr:row>29</xdr:row>
      <xdr:rowOff>68580</xdr:rowOff>
    </xdr:to>
    <xdr:sp macro="" textlink="">
      <xdr:nvSpPr>
        <xdr:cNvPr id="1073" name="Text Box 49"/>
        <xdr:cNvSpPr txBox="1">
          <a:spLocks noChangeArrowheads="1"/>
        </xdr:cNvSpPr>
      </xdr:nvSpPr>
      <xdr:spPr bwMode="auto">
        <a:xfrm>
          <a:off x="3253740" y="3962400"/>
          <a:ext cx="1813560" cy="2209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FF" mc:Ignorable="a14" a14:legacySpreadsheetColorIndex="1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pt-PT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Premir F9 para recalcular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i%20Assis/My%20Documents/Excel/ISQ/ADITECC/M&#243;dulo%20V%20-%20Paybac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olhimento"/>
      <sheetName val="Dados"/>
      <sheetName val="Resultados"/>
      <sheetName val="Gráfico"/>
      <sheetName val="Repetidor"/>
      <sheetName val="Histograma"/>
    </sheetNames>
    <sheetDataSet>
      <sheetData sheetId="0"/>
      <sheetData sheetId="1"/>
      <sheetData sheetId="2"/>
      <sheetData sheetId="3" refreshError="1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assis46@gmail.com" TargetMode="External"/><Relationship Id="rId1" Type="http://schemas.openxmlformats.org/officeDocument/2006/relationships/hyperlink" Target="http://www.rassis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zoomScale="130" workbookViewId="0"/>
  </sheetViews>
  <sheetFormatPr defaultColWidth="9.109375" defaultRowHeight="13.2" x14ac:dyDescent="0.25"/>
  <cols>
    <col min="1" max="16" width="12.109375" style="7" customWidth="1"/>
    <col min="17" max="16384" width="9.109375" style="7"/>
  </cols>
  <sheetData>
    <row r="1" spans="1:16" ht="18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customFormat="1" ht="18" customHeight="1" x14ac:dyDescent="0.25">
      <c r="A2" s="15"/>
      <c r="B2" s="15"/>
      <c r="C2" s="15"/>
      <c r="D2" s="1"/>
      <c r="E2" s="2"/>
      <c r="F2" s="2"/>
      <c r="G2" s="2"/>
      <c r="H2" s="2"/>
      <c r="I2" s="2"/>
      <c r="J2" s="15"/>
      <c r="K2" s="15"/>
      <c r="L2" s="15"/>
      <c r="M2" s="15"/>
      <c r="N2" s="1"/>
      <c r="O2" s="1"/>
      <c r="P2" s="1"/>
    </row>
    <row r="3" spans="1:16" customFormat="1" ht="24" customHeight="1" x14ac:dyDescent="0.4">
      <c r="A3" s="15"/>
      <c r="B3" s="15"/>
      <c r="C3" s="15"/>
      <c r="D3" s="1"/>
      <c r="E3" s="2"/>
      <c r="F3" s="2"/>
      <c r="G3" s="3" t="s">
        <v>26</v>
      </c>
      <c r="H3" s="2"/>
      <c r="I3" s="2"/>
      <c r="J3" s="15"/>
      <c r="K3" s="15"/>
      <c r="L3" s="15"/>
      <c r="M3" s="15"/>
      <c r="N3" s="1"/>
      <c r="O3" s="1"/>
      <c r="P3" s="1"/>
    </row>
    <row r="4" spans="1:16" customFormat="1" ht="18" customHeight="1" x14ac:dyDescent="0.25">
      <c r="A4" s="15"/>
      <c r="B4" s="15"/>
      <c r="C4" s="15"/>
      <c r="D4" s="1"/>
      <c r="E4" s="2"/>
      <c r="F4" s="2"/>
      <c r="G4" s="2"/>
      <c r="H4" s="2"/>
      <c r="I4" s="2"/>
      <c r="J4" s="15"/>
      <c r="K4" s="15"/>
      <c r="L4" s="15"/>
      <c r="M4" s="15"/>
      <c r="N4" s="1"/>
      <c r="O4" s="1"/>
      <c r="P4" s="1"/>
    </row>
    <row r="5" spans="1:16" customFormat="1" ht="18" customHeight="1" x14ac:dyDescent="0.25">
      <c r="A5" s="15"/>
      <c r="B5" s="15"/>
      <c r="C5" s="15"/>
      <c r="D5" s="1"/>
      <c r="E5" s="1"/>
      <c r="F5" s="1"/>
      <c r="G5" s="1"/>
      <c r="H5" s="1"/>
      <c r="I5" s="1"/>
      <c r="J5" s="15"/>
      <c r="K5" s="15"/>
      <c r="L5" s="15"/>
      <c r="M5" s="15"/>
      <c r="N5" s="1"/>
      <c r="O5" s="1"/>
      <c r="P5" s="1"/>
    </row>
    <row r="6" spans="1:16" customFormat="1" ht="18" customHeight="1" x14ac:dyDescent="0.3">
      <c r="A6" s="15"/>
      <c r="B6" s="15"/>
      <c r="C6" s="15"/>
      <c r="D6" s="1"/>
      <c r="E6" s="1"/>
      <c r="F6" s="1"/>
      <c r="G6" s="4" t="s">
        <v>0</v>
      </c>
      <c r="H6" s="1"/>
      <c r="I6" s="1"/>
      <c r="J6" s="15"/>
      <c r="K6" s="15"/>
      <c r="L6" s="15"/>
      <c r="M6" s="15"/>
      <c r="N6" s="1"/>
      <c r="O6" s="1"/>
      <c r="P6" s="1"/>
    </row>
    <row r="7" spans="1:16" customFormat="1" ht="18" customHeight="1" x14ac:dyDescent="0.3">
      <c r="A7" s="15"/>
      <c r="B7" s="15"/>
      <c r="C7" s="15"/>
      <c r="D7" s="1"/>
      <c r="E7" s="1"/>
      <c r="F7" s="1"/>
      <c r="G7" s="5">
        <v>2008</v>
      </c>
      <c r="H7" s="1"/>
      <c r="I7" s="8"/>
      <c r="J7" s="15"/>
      <c r="K7" s="15"/>
      <c r="L7" s="15"/>
      <c r="M7" s="15"/>
      <c r="N7" s="1"/>
      <c r="O7" s="1"/>
      <c r="P7" s="1"/>
    </row>
    <row r="8" spans="1:16" customFormat="1" ht="18" customHeight="1" x14ac:dyDescent="0.25">
      <c r="A8" s="15"/>
      <c r="B8" s="15"/>
      <c r="C8" s="15"/>
      <c r="D8" s="1"/>
      <c r="E8" s="1"/>
      <c r="F8" s="1"/>
      <c r="G8" s="44" t="s">
        <v>27</v>
      </c>
      <c r="H8" s="1"/>
      <c r="I8" s="1"/>
      <c r="J8" s="15"/>
      <c r="K8" s="15"/>
      <c r="L8" s="15"/>
      <c r="M8" s="15"/>
      <c r="N8" s="1"/>
      <c r="O8" s="1"/>
      <c r="P8" s="1"/>
    </row>
    <row r="9" spans="1:16" ht="18" customHeight="1" x14ac:dyDescent="0.25">
      <c r="A9" s="1"/>
      <c r="B9" s="1"/>
      <c r="C9" s="1"/>
      <c r="D9" s="1"/>
      <c r="E9" s="1"/>
      <c r="F9" s="1"/>
      <c r="G9" s="16" t="s">
        <v>21</v>
      </c>
      <c r="H9" s="1"/>
      <c r="I9" s="1"/>
      <c r="J9" s="1"/>
      <c r="K9" s="1"/>
      <c r="L9" s="1"/>
      <c r="M9" s="1"/>
      <c r="N9" s="1"/>
    </row>
    <row r="10" spans="1:16" ht="18" customHeight="1" x14ac:dyDescent="0.25">
      <c r="A10" s="1"/>
      <c r="B10" s="1"/>
      <c r="C10" s="1"/>
      <c r="D10" s="1"/>
      <c r="E10" s="1"/>
      <c r="F10" s="1"/>
      <c r="H10" s="1"/>
      <c r="I10" s="1"/>
      <c r="J10" s="1"/>
      <c r="K10" s="1"/>
      <c r="L10" s="1"/>
      <c r="M10" s="1"/>
      <c r="N10" s="1"/>
    </row>
    <row r="11" spans="1:16" ht="18" customHeight="1" x14ac:dyDescent="0.3">
      <c r="A11" s="1"/>
      <c r="B11" s="1"/>
      <c r="C11" s="1"/>
      <c r="D11" s="1"/>
      <c r="E11" s="1"/>
      <c r="F11" s="1"/>
      <c r="G11" s="6" t="s">
        <v>28</v>
      </c>
      <c r="H11" s="1"/>
      <c r="I11" s="1"/>
      <c r="J11" s="1"/>
      <c r="K11" s="1"/>
      <c r="L11" s="1"/>
      <c r="M11" s="1"/>
      <c r="N11" s="1"/>
    </row>
    <row r="12" spans="1:16" ht="18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6" ht="18" customHeight="1" x14ac:dyDescent="0.25">
      <c r="A13" s="1"/>
      <c r="B13" s="1"/>
      <c r="C13" s="1"/>
      <c r="D13" s="1"/>
      <c r="E13" s="1"/>
      <c r="F13" s="1"/>
      <c r="H13" s="1"/>
      <c r="I13" s="1"/>
      <c r="J13" s="1"/>
      <c r="K13" s="1"/>
      <c r="L13" s="1"/>
      <c r="M13" s="1"/>
      <c r="N13" s="1"/>
    </row>
    <row r="14" spans="1:16" ht="18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6" ht="18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6" ht="18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8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8" customHeight="1" x14ac:dyDescent="0.25">
      <c r="A18" s="1"/>
      <c r="B18" s="1"/>
      <c r="C18" s="1"/>
      <c r="D18" s="1"/>
      <c r="E18" s="1"/>
      <c r="F18" s="1"/>
      <c r="G18" s="1"/>
      <c r="H18" s="1"/>
      <c r="I18" s="9"/>
      <c r="J18" s="1"/>
      <c r="K18" s="1"/>
      <c r="L18" s="1"/>
      <c r="M18" s="1"/>
      <c r="N18" s="1"/>
    </row>
    <row r="19" spans="1:14" ht="18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8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</sheetData>
  <phoneticPr fontId="0" type="noConversion"/>
  <hyperlinks>
    <hyperlink ref="G9" r:id="rId1"/>
    <hyperlink ref="G8" r:id="rId2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zoomScale="120" workbookViewId="0"/>
  </sheetViews>
  <sheetFormatPr defaultColWidth="9.109375" defaultRowHeight="13.2" x14ac:dyDescent="0.25"/>
  <cols>
    <col min="1" max="1" width="32.33203125" style="10" customWidth="1"/>
    <col min="2" max="11" width="9.77734375" style="10" customWidth="1"/>
    <col min="12" max="16384" width="9.109375" style="10"/>
  </cols>
  <sheetData>
    <row r="1" spans="1:13" x14ac:dyDescent="0.25">
      <c r="A1" s="13" t="s">
        <v>3</v>
      </c>
      <c r="J1" s="11"/>
      <c r="K1" s="11"/>
      <c r="L1" s="11"/>
      <c r="M1" s="11"/>
    </row>
    <row r="2" spans="1:13" ht="12.75" customHeight="1" x14ac:dyDescent="0.25">
      <c r="J2" s="11"/>
      <c r="K2" s="11"/>
      <c r="L2" s="11"/>
      <c r="M2" s="11"/>
    </row>
    <row r="3" spans="1:13" ht="12.75" customHeight="1" x14ac:dyDescent="0.25">
      <c r="C3" s="11" t="s">
        <v>2</v>
      </c>
      <c r="D3" s="12">
        <v>16</v>
      </c>
      <c r="E3" s="10" t="s">
        <v>1</v>
      </c>
      <c r="F3" s="42" t="s">
        <v>7</v>
      </c>
      <c r="G3" s="43"/>
      <c r="H3" s="43"/>
      <c r="I3" s="43"/>
      <c r="J3" s="43"/>
      <c r="K3" s="43"/>
      <c r="L3" s="11"/>
      <c r="M3" s="11"/>
    </row>
    <row r="4" spans="1:13" ht="12.75" customHeight="1" x14ac:dyDescent="0.25">
      <c r="C4" s="11" t="s">
        <v>6</v>
      </c>
      <c r="D4" s="14">
        <v>0.01</v>
      </c>
      <c r="F4" s="11" t="s">
        <v>8</v>
      </c>
      <c r="G4" s="12">
        <v>500</v>
      </c>
      <c r="H4" s="11" t="s">
        <v>9</v>
      </c>
      <c r="I4" s="12">
        <v>700</v>
      </c>
      <c r="J4" s="11" t="s">
        <v>10</v>
      </c>
      <c r="K4" s="12">
        <v>600</v>
      </c>
      <c r="L4" s="11"/>
      <c r="M4" s="11"/>
    </row>
    <row r="5" spans="1:13" ht="7.5" customHeight="1" x14ac:dyDescent="0.25">
      <c r="E5" s="11"/>
      <c r="F5" s="11"/>
      <c r="G5" s="11"/>
      <c r="H5" s="11"/>
      <c r="I5" s="11"/>
      <c r="J5" s="11"/>
      <c r="K5" s="11"/>
      <c r="L5" s="11"/>
      <c r="M5" s="11"/>
    </row>
    <row r="6" spans="1:13" ht="7.5" customHeight="1" thickBot="1" x14ac:dyDescent="0.3">
      <c r="E6" s="11"/>
      <c r="F6" s="11"/>
      <c r="G6" s="11"/>
      <c r="H6" s="11"/>
      <c r="I6" s="11"/>
      <c r="J6" s="11"/>
      <c r="K6" s="11"/>
      <c r="L6" s="11"/>
      <c r="M6" s="11"/>
    </row>
    <row r="7" spans="1:13" ht="12.75" customHeight="1" x14ac:dyDescent="0.25">
      <c r="B7" s="17" t="s">
        <v>16</v>
      </c>
      <c r="C7" s="18"/>
      <c r="D7" s="18"/>
      <c r="E7" s="18"/>
      <c r="F7" s="18"/>
      <c r="G7" s="18"/>
      <c r="H7" s="18"/>
      <c r="I7" s="18"/>
      <c r="J7" s="18"/>
      <c r="K7" s="19"/>
      <c r="L7" s="11"/>
      <c r="M7" s="11"/>
    </row>
    <row r="8" spans="1:13" ht="7.5" customHeight="1" x14ac:dyDescent="0.25">
      <c r="B8" s="20"/>
      <c r="C8" s="21"/>
      <c r="D8" s="21"/>
      <c r="E8" s="21"/>
      <c r="F8" s="21"/>
      <c r="G8" s="21"/>
      <c r="H8" s="21"/>
      <c r="I8" s="21"/>
      <c r="J8" s="22"/>
      <c r="K8" s="23"/>
      <c r="L8" s="11"/>
      <c r="M8" s="11"/>
    </row>
    <row r="9" spans="1:13" ht="12.75" customHeight="1" x14ac:dyDescent="0.25">
      <c r="B9" s="20"/>
      <c r="C9" s="22" t="s">
        <v>8</v>
      </c>
      <c r="D9" s="24">
        <v>0.5</v>
      </c>
      <c r="E9" s="22" t="s">
        <v>9</v>
      </c>
      <c r="F9" s="24">
        <v>0.4</v>
      </c>
      <c r="G9" s="22" t="s">
        <v>10</v>
      </c>
      <c r="H9" s="24">
        <v>0.3</v>
      </c>
      <c r="I9" s="21"/>
      <c r="J9" s="21"/>
      <c r="K9" s="23"/>
      <c r="L9" s="11"/>
      <c r="M9" s="11"/>
    </row>
    <row r="10" spans="1:13" ht="7.5" customHeight="1" x14ac:dyDescent="0.25">
      <c r="B10" s="20"/>
      <c r="C10" s="21"/>
      <c r="D10" s="21"/>
      <c r="E10" s="22"/>
      <c r="F10" s="22"/>
      <c r="G10" s="22"/>
      <c r="H10" s="22"/>
      <c r="I10" s="22"/>
      <c r="J10" s="22"/>
      <c r="K10" s="23"/>
      <c r="L10" s="11"/>
      <c r="M10" s="11"/>
    </row>
    <row r="11" spans="1:13" x14ac:dyDescent="0.25">
      <c r="B11" s="20" t="s">
        <v>4</v>
      </c>
      <c r="C11" s="21"/>
      <c r="D11" s="21"/>
      <c r="E11" s="21"/>
      <c r="F11" s="21"/>
      <c r="G11" s="21"/>
      <c r="H11" s="21"/>
      <c r="I11" s="21"/>
      <c r="J11" s="21"/>
      <c r="K11" s="23"/>
      <c r="L11" s="11"/>
      <c r="M11" s="11"/>
    </row>
    <row r="12" spans="1:13" ht="7.5" customHeight="1" x14ac:dyDescent="0.25">
      <c r="B12" s="20"/>
      <c r="C12" s="21"/>
      <c r="D12" s="21"/>
      <c r="E12" s="21"/>
      <c r="F12" s="21"/>
      <c r="G12" s="21"/>
      <c r="H12" s="21"/>
      <c r="I12" s="21"/>
      <c r="J12" s="21"/>
      <c r="K12" s="23"/>
      <c r="L12" s="11"/>
      <c r="M12" s="11"/>
    </row>
    <row r="13" spans="1:13" ht="15.6" x14ac:dyDescent="0.35">
      <c r="B13" s="20"/>
      <c r="C13" s="22" t="s">
        <v>5</v>
      </c>
      <c r="D13" s="25">
        <f>1-EXP(-1/G4*$D$3)</f>
        <v>3.1493417920802402E-2</v>
      </c>
      <c r="E13" s="22" t="s">
        <v>12</v>
      </c>
      <c r="F13" s="25">
        <f>1-EXP(-1/I4*$D$3)</f>
        <v>2.2597897327928607E-2</v>
      </c>
      <c r="G13" s="22" t="s">
        <v>11</v>
      </c>
      <c r="H13" s="25">
        <f>1-EXP(-1/K4*$D$3)</f>
        <v>2.6314250646854997E-2</v>
      </c>
      <c r="I13" s="21"/>
      <c r="J13" s="21"/>
      <c r="K13" s="23"/>
      <c r="L13" s="11"/>
      <c r="M13" s="11"/>
    </row>
    <row r="14" spans="1:13" ht="7.5" customHeight="1" x14ac:dyDescent="0.25">
      <c r="B14" s="20"/>
      <c r="C14" s="21"/>
      <c r="D14" s="21"/>
      <c r="E14" s="22"/>
      <c r="F14" s="22"/>
      <c r="G14" s="22"/>
      <c r="H14" s="22"/>
      <c r="I14" s="22"/>
      <c r="J14" s="22"/>
      <c r="K14" s="23"/>
      <c r="L14" s="11"/>
      <c r="M14" s="11"/>
    </row>
    <row r="15" spans="1:13" x14ac:dyDescent="0.25">
      <c r="B15" s="20" t="s">
        <v>25</v>
      </c>
      <c r="C15" s="21"/>
      <c r="D15" s="21"/>
      <c r="E15" s="21"/>
      <c r="F15" s="21"/>
      <c r="G15" s="21"/>
      <c r="H15" s="21"/>
      <c r="I15" s="21"/>
      <c r="J15" s="22"/>
      <c r="K15" s="23"/>
      <c r="L15" s="11"/>
      <c r="M15" s="11"/>
    </row>
    <row r="16" spans="1:13" ht="7.5" customHeight="1" x14ac:dyDescent="0.25">
      <c r="B16" s="20"/>
      <c r="C16" s="21"/>
      <c r="D16" s="21"/>
      <c r="E16" s="21"/>
      <c r="F16" s="21"/>
      <c r="G16" s="21"/>
      <c r="H16" s="21"/>
      <c r="I16" s="21"/>
      <c r="J16" s="21"/>
      <c r="K16" s="23"/>
      <c r="L16" s="11"/>
      <c r="M16" s="11"/>
    </row>
    <row r="17" spans="2:13" ht="15.6" x14ac:dyDescent="0.35">
      <c r="B17" s="20"/>
      <c r="C17" s="22" t="s">
        <v>13</v>
      </c>
      <c r="D17" s="25">
        <f>D13*D9</f>
        <v>1.5746708960401201E-2</v>
      </c>
      <c r="E17" s="22" t="s">
        <v>14</v>
      </c>
      <c r="F17" s="25">
        <f>F13*F9</f>
        <v>9.0391589311714423E-3</v>
      </c>
      <c r="G17" s="22" t="s">
        <v>15</v>
      </c>
      <c r="H17" s="25">
        <f>H13*H9</f>
        <v>7.8942751940564992E-3</v>
      </c>
      <c r="I17" s="21"/>
      <c r="J17" s="22"/>
      <c r="K17" s="23"/>
      <c r="L17" s="11"/>
      <c r="M17" s="11"/>
    </row>
    <row r="18" spans="2:13" ht="7.5" customHeight="1" x14ac:dyDescent="0.25">
      <c r="B18" s="20"/>
      <c r="C18" s="21"/>
      <c r="D18" s="21"/>
      <c r="E18" s="22"/>
      <c r="F18" s="22"/>
      <c r="G18" s="22"/>
      <c r="H18" s="22"/>
      <c r="I18" s="22"/>
      <c r="J18" s="22"/>
      <c r="K18" s="23"/>
      <c r="L18" s="11"/>
      <c r="M18" s="11"/>
    </row>
    <row r="19" spans="2:13" ht="12.75" customHeight="1" thickBot="1" x14ac:dyDescent="0.3">
      <c r="B19" s="26"/>
      <c r="C19" s="27"/>
      <c r="D19" s="28"/>
      <c r="E19" s="28"/>
      <c r="F19" s="28"/>
      <c r="G19" s="27" t="s">
        <v>17</v>
      </c>
      <c r="H19" s="29">
        <f>1-(1-D17)*(1-F17)*(1-H17)</f>
        <v>3.2343263266120914E-2</v>
      </c>
      <c r="I19" s="27" t="s">
        <v>18</v>
      </c>
      <c r="J19" s="30" t="str">
        <f>IF(H19&gt;=D4,"O paramédico vem","O paramédico não vem")</f>
        <v>O paramédico vem</v>
      </c>
      <c r="K19" s="31"/>
      <c r="L19" s="11"/>
      <c r="M19" s="11"/>
    </row>
    <row r="20" spans="2:13" ht="13.8" thickBot="1" x14ac:dyDescent="0.3">
      <c r="J20" s="11"/>
      <c r="K20" s="11"/>
      <c r="L20" s="11"/>
      <c r="M20" s="11"/>
    </row>
    <row r="21" spans="2:13" ht="7.5" customHeight="1" x14ac:dyDescent="0.25">
      <c r="B21" s="17"/>
      <c r="C21" s="18"/>
      <c r="D21" s="32"/>
      <c r="E21" s="32"/>
      <c r="F21" s="32"/>
      <c r="G21" s="32"/>
      <c r="H21" s="32"/>
      <c r="I21" s="33"/>
      <c r="J21" s="11"/>
      <c r="K21" s="11"/>
      <c r="L21" s="11"/>
      <c r="M21" s="11"/>
    </row>
    <row r="22" spans="2:13" x14ac:dyDescent="0.25">
      <c r="B22" s="20"/>
      <c r="C22" s="22" t="s">
        <v>19</v>
      </c>
      <c r="D22" s="25">
        <f ca="1">RAND()</f>
        <v>0.63822691100018281</v>
      </c>
      <c r="E22" s="21"/>
      <c r="F22" s="25">
        <f ca="1">RAND()</f>
        <v>0.71896067111195783</v>
      </c>
      <c r="G22" s="21"/>
      <c r="H22" s="25">
        <f ca="1">RAND()</f>
        <v>0.99291652981652678</v>
      </c>
      <c r="I22" s="23"/>
      <c r="J22" s="11"/>
      <c r="K22" s="11"/>
      <c r="L22" s="11"/>
      <c r="M22" s="11"/>
    </row>
    <row r="23" spans="2:13" x14ac:dyDescent="0.25">
      <c r="B23" s="20"/>
      <c r="C23" s="22" t="s">
        <v>20</v>
      </c>
      <c r="D23" s="25">
        <f ca="1">ROUND(-G4*LN(D22),0)</f>
        <v>225</v>
      </c>
      <c r="E23" s="22"/>
      <c r="F23" s="25">
        <f ca="1">ROUND(-I4*LN(F22),0)</f>
        <v>231</v>
      </c>
      <c r="G23" s="22"/>
      <c r="H23" s="25">
        <f ca="1">ROUND(-K4*LN(H22),0)</f>
        <v>4</v>
      </c>
      <c r="I23" s="23"/>
      <c r="J23" s="11"/>
      <c r="K23" s="11"/>
      <c r="L23" s="11"/>
      <c r="M23" s="11"/>
    </row>
    <row r="24" spans="2:13" x14ac:dyDescent="0.25">
      <c r="B24" s="20"/>
      <c r="C24" s="22" t="s">
        <v>22</v>
      </c>
      <c r="D24" s="25">
        <f ca="1">IF(D23&lt;=$D$3,1,0)</f>
        <v>0</v>
      </c>
      <c r="E24" s="22"/>
      <c r="F24" s="25">
        <f ca="1">IF(F23&lt;=$D$3,1,0)</f>
        <v>0</v>
      </c>
      <c r="G24" s="22"/>
      <c r="H24" s="25">
        <f ca="1">IF(H23&lt;=$D$3,1,0)</f>
        <v>1</v>
      </c>
      <c r="I24" s="23"/>
      <c r="J24" s="11"/>
      <c r="K24" s="11"/>
      <c r="L24" s="11"/>
      <c r="M24" s="11"/>
    </row>
    <row r="25" spans="2:13" x14ac:dyDescent="0.25">
      <c r="B25" s="20"/>
      <c r="C25" s="22" t="s">
        <v>19</v>
      </c>
      <c r="D25" s="25">
        <f ca="1">RAND()</f>
        <v>0.84148555035443451</v>
      </c>
      <c r="E25" s="21"/>
      <c r="F25" s="25">
        <f ca="1">RAND()</f>
        <v>0.88340372759043906</v>
      </c>
      <c r="G25" s="21"/>
      <c r="H25" s="25">
        <f ca="1">RAND()</f>
        <v>0.93641598476776666</v>
      </c>
      <c r="I25" s="23"/>
      <c r="J25" s="11"/>
      <c r="K25" s="11"/>
      <c r="L25" s="11"/>
      <c r="M25" s="11"/>
    </row>
    <row r="26" spans="2:13" x14ac:dyDescent="0.25">
      <c r="B26" s="20"/>
      <c r="C26" s="22" t="s">
        <v>23</v>
      </c>
      <c r="D26" s="25">
        <f ca="1">IF(D25&lt;=D9,1,0)</f>
        <v>0</v>
      </c>
      <c r="E26" s="22"/>
      <c r="F26" s="25">
        <f ca="1">IF(F25&lt;=F9,1,0)</f>
        <v>0</v>
      </c>
      <c r="G26" s="22"/>
      <c r="H26" s="25">
        <f ca="1">IF(H25&lt;=H9,1,0)</f>
        <v>0</v>
      </c>
      <c r="I26" s="23"/>
      <c r="J26" s="11"/>
      <c r="K26" s="11"/>
      <c r="L26" s="11"/>
      <c r="M26" s="11"/>
    </row>
    <row r="27" spans="2:13" x14ac:dyDescent="0.25">
      <c r="B27" s="20"/>
      <c r="C27" s="22" t="s">
        <v>24</v>
      </c>
      <c r="D27" s="25">
        <f ca="1">IF(AND(D24=1,D26=1),1,0)</f>
        <v>0</v>
      </c>
      <c r="E27" s="22"/>
      <c r="F27" s="25">
        <f ca="1">IF(AND(F24=1,F26=1),1,0)</f>
        <v>0</v>
      </c>
      <c r="G27" s="22"/>
      <c r="H27" s="25">
        <f ca="1">IF(AND(H24=1,H26=1),1,0)</f>
        <v>0</v>
      </c>
      <c r="I27" s="23"/>
      <c r="J27" s="11"/>
      <c r="K27" s="11"/>
      <c r="L27" s="11"/>
      <c r="M27" s="11"/>
    </row>
    <row r="28" spans="2:13" ht="7.5" customHeight="1" x14ac:dyDescent="0.25">
      <c r="B28" s="20"/>
      <c r="C28" s="21"/>
      <c r="D28" s="21"/>
      <c r="E28" s="21"/>
      <c r="F28" s="21"/>
      <c r="G28" s="21"/>
      <c r="H28" s="21"/>
      <c r="I28" s="34"/>
      <c r="K28" s="11"/>
      <c r="L28" s="11"/>
      <c r="M28" s="11"/>
    </row>
    <row r="29" spans="2:13" s="35" customFormat="1" ht="12.75" customHeight="1" x14ac:dyDescent="0.25">
      <c r="B29" s="36"/>
      <c r="C29" s="22" t="s">
        <v>24</v>
      </c>
      <c r="D29" s="38">
        <f ca="1">IF(OR(D27=1,F27=1,H27=1),1,0)</f>
        <v>0</v>
      </c>
      <c r="E29" s="37"/>
      <c r="F29" s="37"/>
      <c r="G29" s="37"/>
      <c r="H29" s="37"/>
      <c r="I29" s="39"/>
      <c r="J29" s="40"/>
      <c r="K29" s="40"/>
      <c r="L29" s="40"/>
      <c r="M29" s="40"/>
    </row>
    <row r="30" spans="2:13" ht="13.8" thickBot="1" x14ac:dyDescent="0.3">
      <c r="B30" s="26"/>
      <c r="C30" s="28"/>
      <c r="D30" s="28"/>
      <c r="E30" s="28"/>
      <c r="F30" s="28"/>
      <c r="G30" s="28"/>
      <c r="H30" s="28"/>
      <c r="I30" s="41"/>
    </row>
  </sheetData>
  <mergeCells count="1">
    <mergeCell ref="F3:K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Acolhimento</vt:lpstr>
      <vt:lpstr>Dados e resultados</vt:lpstr>
    </vt:vector>
  </TitlesOfParts>
  <Company>PRODUTEC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Assis</dc:creator>
  <cp:lastModifiedBy>Rui Assis</cp:lastModifiedBy>
  <dcterms:created xsi:type="dcterms:W3CDTF">2000-02-15T01:15:42Z</dcterms:created>
  <dcterms:modified xsi:type="dcterms:W3CDTF">2018-09-04T17:03:43Z</dcterms:modified>
</cp:coreProperties>
</file>